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_files\AVETH_2022\"/>
    </mc:Choice>
  </mc:AlternateContent>
  <bookViews>
    <workbookView xWindow="0" yWindow="0" windowWidth="16380" windowHeight="8190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4" i="1" l="1"/>
  <c r="J102" i="1"/>
  <c r="J95" i="1"/>
  <c r="J91" i="1"/>
  <c r="J87" i="1"/>
  <c r="J85" i="1"/>
  <c r="J100" i="1"/>
  <c r="J99" i="1"/>
  <c r="J98" i="1"/>
  <c r="J97" i="1"/>
  <c r="J96" i="1"/>
  <c r="J93" i="1"/>
  <c r="J92" i="1"/>
  <c r="J76" i="1"/>
  <c r="J75" i="1"/>
  <c r="J74" i="1"/>
  <c r="J73" i="1"/>
  <c r="J72" i="1"/>
  <c r="J61" i="1"/>
  <c r="J60" i="1"/>
  <c r="J59" i="1"/>
  <c r="J57" i="1"/>
  <c r="J56" i="1"/>
  <c r="J55" i="1"/>
  <c r="J53" i="1"/>
  <c r="J52" i="1"/>
  <c r="J51" i="1"/>
  <c r="J50" i="1"/>
  <c r="J49" i="1"/>
  <c r="J48" i="1"/>
  <c r="J46" i="1"/>
  <c r="J45" i="1"/>
  <c r="J44" i="1"/>
  <c r="J43" i="1"/>
  <c r="J41" i="1"/>
  <c r="J40" i="1"/>
  <c r="J39" i="1"/>
  <c r="J38" i="1"/>
  <c r="J37" i="1"/>
  <c r="J36" i="1"/>
  <c r="J34" i="1"/>
  <c r="J33" i="1"/>
  <c r="J32" i="1"/>
  <c r="J31" i="1"/>
  <c r="J30" i="1"/>
  <c r="J29" i="1"/>
  <c r="J28" i="1"/>
  <c r="J27" i="1"/>
  <c r="J26" i="1"/>
  <c r="J24" i="1"/>
  <c r="J23" i="1"/>
  <c r="J22" i="1"/>
  <c r="J21" i="1"/>
  <c r="J20" i="1"/>
  <c r="J19" i="1"/>
  <c r="J18" i="1"/>
  <c r="J17" i="1"/>
  <c r="J16" i="1"/>
  <c r="J13" i="1"/>
  <c r="J11" i="1"/>
  <c r="J9" i="1"/>
  <c r="J71" i="1"/>
  <c r="J58" i="1"/>
  <c r="J54" i="1"/>
  <c r="J47" i="1"/>
  <c r="J42" i="1"/>
  <c r="J35" i="1"/>
  <c r="J25" i="1"/>
  <c r="J15" i="1"/>
  <c r="J12" i="1"/>
  <c r="J10" i="1"/>
  <c r="J8" i="1"/>
  <c r="E77" i="1"/>
  <c r="E81" i="1"/>
  <c r="E85" i="1" s="1"/>
  <c r="E87" i="1" s="1"/>
  <c r="E104" i="1" s="1"/>
  <c r="G87" i="1"/>
  <c r="G104" i="1"/>
  <c r="E102" i="1"/>
  <c r="G102" i="1"/>
  <c r="E95" i="1"/>
  <c r="E91" i="1"/>
  <c r="E54" i="1" l="1"/>
  <c r="E58" i="1"/>
  <c r="E47" i="1"/>
  <c r="E15" i="1"/>
  <c r="E25" i="1"/>
  <c r="E35" i="1"/>
  <c r="E71" i="1"/>
  <c r="E68" i="1"/>
  <c r="E62" i="1"/>
  <c r="E42" i="1"/>
  <c r="I95" i="1" l="1"/>
  <c r="G95" i="1"/>
  <c r="I91" i="1"/>
  <c r="G91" i="1"/>
  <c r="G77" i="1"/>
  <c r="I71" i="1"/>
  <c r="G71" i="1"/>
  <c r="I68" i="1"/>
  <c r="G68" i="1"/>
  <c r="I62" i="1"/>
  <c r="G62" i="1"/>
  <c r="I58" i="1"/>
  <c r="G58" i="1"/>
  <c r="I54" i="1"/>
  <c r="G54" i="1"/>
  <c r="I47" i="1"/>
  <c r="G47" i="1"/>
  <c r="I42" i="1"/>
  <c r="G42" i="1"/>
  <c r="I35" i="1"/>
  <c r="G35" i="1"/>
  <c r="I25" i="1"/>
  <c r="G25" i="1"/>
  <c r="I19" i="1"/>
  <c r="G19" i="1"/>
  <c r="I15" i="1"/>
  <c r="G15" i="1"/>
  <c r="I102" i="1" l="1"/>
  <c r="I81" i="1"/>
  <c r="I85" i="1" s="1"/>
  <c r="I87" i="1" s="1"/>
  <c r="I104" i="1" s="1"/>
  <c r="G81" i="1"/>
  <c r="G85" i="1" l="1"/>
</calcChain>
</file>

<file path=xl/sharedStrings.xml><?xml version="1.0" encoding="utf-8"?>
<sst xmlns="http://schemas.openxmlformats.org/spreadsheetml/2006/main" count="169" uniqueCount="93">
  <si>
    <t>(in CHF)</t>
  </si>
  <si>
    <t>Budget 2022</t>
  </si>
  <si>
    <t>Budget 2021</t>
  </si>
  <si>
    <t>Difference</t>
  </si>
  <si>
    <t>AVETH Regular Revenues</t>
  </si>
  <si>
    <t>Revenues</t>
  </si>
  <si>
    <t>Membership fees</t>
  </si>
  <si>
    <t>Other income</t>
  </si>
  <si>
    <t>Interest</t>
  </si>
  <si>
    <t>Total Revenues AVETH</t>
  </si>
  <si>
    <t xml:space="preserve">AVETH Regular Expenses </t>
  </si>
  <si>
    <t>Personnel</t>
  </si>
  <si>
    <t>Revision</t>
  </si>
  <si>
    <t>Salaries</t>
  </si>
  <si>
    <t>Presents</t>
  </si>
  <si>
    <t>Administration</t>
  </si>
  <si>
    <t>Post, Copy, Repro</t>
  </si>
  <si>
    <t>Office material</t>
  </si>
  <si>
    <t>IT Expenses</t>
  </si>
  <si>
    <t>Board expenses</t>
  </si>
  <si>
    <t>Board meetings</t>
  </si>
  <si>
    <t>Board weekends</t>
  </si>
  <si>
    <t>Farewell gifts</t>
  </si>
  <si>
    <t>Relations VSETH + PeKo</t>
  </si>
  <si>
    <t>Christmas dinner</t>
  </si>
  <si>
    <t>Communication</t>
  </si>
  <si>
    <t>AVETH Annual Report</t>
  </si>
  <si>
    <t>Advertise &amp; Merchandise</t>
  </si>
  <si>
    <t>Newsletter Distribution and Workshops</t>
  </si>
  <si>
    <t>Internal Activities</t>
  </si>
  <si>
    <t>Survival Guide</t>
  </si>
  <si>
    <t>AVETH Corporate Design</t>
  </si>
  <si>
    <t>Counseling</t>
  </si>
  <si>
    <t>Training and Workshops</t>
  </si>
  <si>
    <t>Outreach</t>
  </si>
  <si>
    <t>Events</t>
  </si>
  <si>
    <t>Regular Events</t>
  </si>
  <si>
    <t>Campus Events / Series</t>
  </si>
  <si>
    <t>Networking Events</t>
  </si>
  <si>
    <t>Support for interdepartemental events</t>
  </si>
  <si>
    <t>Postdoc Relations</t>
  </si>
  <si>
    <t>Career Support Activities</t>
  </si>
  <si>
    <t>University Politics &amp; Networking</t>
  </si>
  <si>
    <t>Politics Working Group</t>
  </si>
  <si>
    <t xml:space="preserve">Networking </t>
  </si>
  <si>
    <t>Presidency</t>
  </si>
  <si>
    <t>Relations Department Associations + Commissions</t>
  </si>
  <si>
    <t>General Assemblies</t>
  </si>
  <si>
    <t>Relations ETH</t>
  </si>
  <si>
    <t>Contingency funds</t>
  </si>
  <si>
    <t>Other expenses</t>
  </si>
  <si>
    <t>Bank account expenses</t>
  </si>
  <si>
    <t>Insurance</t>
  </si>
  <si>
    <t xml:space="preserve">Diversity </t>
  </si>
  <si>
    <t>Diversity Award</t>
  </si>
  <si>
    <t>Diversity Fund - Support for diversity related events</t>
  </si>
  <si>
    <t>Sponsoring and Memberships</t>
  </si>
  <si>
    <t>Membership actionuni</t>
  </si>
  <si>
    <t>Departmental Associations</t>
  </si>
  <si>
    <t>Sum Regular Expenses</t>
  </si>
  <si>
    <t>AVETH Anniversary 2019</t>
  </si>
  <si>
    <t>AVETH Total Expenses</t>
  </si>
  <si>
    <t>Operational Profit(+) or Loss(-) AVETH</t>
  </si>
  <si>
    <t>Telejob (with ETH GetHired numbers factored out)</t>
  </si>
  <si>
    <t>Telejob Revenues</t>
  </si>
  <si>
    <t>Share Telejob from ETH Get Hired</t>
  </si>
  <si>
    <t>Operating Revenues</t>
  </si>
  <si>
    <t>Telejob Expenses</t>
  </si>
  <si>
    <t>Project and Service Expenses</t>
  </si>
  <si>
    <t>Human Resources Expenses</t>
  </si>
  <si>
    <t>Other Income (-) or Expenses (+)</t>
  </si>
  <si>
    <t>Exceptional Income(-) or Expenses (+)</t>
  </si>
  <si>
    <t>Expenes partners poly-e-fair</t>
  </si>
  <si>
    <t>Operational Profit(+) or Loss(-) Telejob</t>
  </si>
  <si>
    <t>Operational Profit(+) or Loss(-) AVETH including Telejob</t>
  </si>
  <si>
    <t>Telejob numbers are from last year</t>
  </si>
  <si>
    <t>Relations VSETH + PeKo + ETH</t>
  </si>
  <si>
    <t xml:space="preserve">Networking Events </t>
  </si>
  <si>
    <t>Personnel &amp; Administration</t>
  </si>
  <si>
    <t>Accounting Audit (Revision)</t>
  </si>
  <si>
    <t>Staff Salaries</t>
  </si>
  <si>
    <t>Staff Presents</t>
  </si>
  <si>
    <t>(delete subtitle)</t>
  </si>
  <si>
    <t>moved</t>
  </si>
  <si>
    <t>Board &amp; Presidency</t>
  </si>
  <si>
    <t>Monthly Events</t>
  </si>
  <si>
    <t>Networking &amp; Recruitment</t>
  </si>
  <si>
    <t>DA networking &amp; Apero</t>
  </si>
  <si>
    <t>Internal Activities (Politics Working Group)</t>
  </si>
  <si>
    <t>Networking Activities</t>
  </si>
  <si>
    <t>Campus Events</t>
  </si>
  <si>
    <t>Budget 2023</t>
  </si>
  <si>
    <t>AVETH budget for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</si>
</sst>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[Red]\-#,##0.00"/>
  </numFmts>
  <fonts count="23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b/>
      <i/>
      <sz val="10"/>
      <color rgb="FF7F7F7F"/>
      <name val="Calibri"/>
      <family val="2"/>
      <charset val="1"/>
    </font>
    <font>
      <i/>
      <sz val="11"/>
      <color rgb="FF7F7F7F"/>
      <name val="Calibri"/>
      <family val="2"/>
      <charset val="1"/>
    </font>
    <font>
      <b/>
      <sz val="10"/>
      <color rgb="FF000000"/>
      <name val="Calibri"/>
      <family val="2"/>
      <charset val="1"/>
    </font>
    <font>
      <i/>
      <sz val="10"/>
      <color rgb="FF000000"/>
      <name val="Calibri"/>
      <family val="2"/>
      <charset val="1"/>
    </font>
    <font>
      <sz val="11"/>
      <color rgb="FF9C5700"/>
      <name val="Calibri"/>
      <family val="2"/>
      <charset val="1"/>
    </font>
    <font>
      <sz val="11"/>
      <color rgb="FF006100"/>
      <name val="Calibri"/>
      <family val="2"/>
      <charset val="1"/>
    </font>
    <font>
      <sz val="11"/>
      <color rgb="FF9C0006"/>
      <name val="Calibri"/>
      <family val="2"/>
      <charset val="1"/>
    </font>
    <font>
      <sz val="11"/>
      <color rgb="FF808080"/>
      <name val="Calibri"/>
      <family val="2"/>
      <charset val="1"/>
    </font>
    <font>
      <b/>
      <sz val="11"/>
      <color rgb="FF808080"/>
      <name val="Calibri"/>
      <family val="2"/>
      <charset val="1"/>
    </font>
    <font>
      <b/>
      <sz val="10"/>
      <color rgb="FF000000"/>
      <name val="Calibri (Textkörper)"/>
      <charset val="1"/>
    </font>
    <font>
      <b/>
      <sz val="10"/>
      <color rgb="FFFF0000"/>
      <name val="Calibri"/>
      <family val="2"/>
      <charset val="1"/>
    </font>
    <font>
      <sz val="10"/>
      <color rgb="FF000000"/>
      <name val="Calibri (Textkörper)"/>
      <charset val="1"/>
    </font>
    <font>
      <b/>
      <sz val="10"/>
      <color rgb="FF000000"/>
      <name val="Calibri"/>
      <family val="2"/>
    </font>
    <font>
      <b/>
      <sz val="10"/>
      <color theme="9"/>
      <name val="Calibri"/>
      <family val="2"/>
      <charset val="1"/>
    </font>
    <font>
      <sz val="10"/>
      <color theme="9"/>
      <name val="Calibri"/>
      <family val="2"/>
      <charset val="1"/>
    </font>
    <font>
      <sz val="10"/>
      <color rgb="FFFF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FF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EB9C"/>
        <bgColor rgb="FFFFFFCC"/>
      </patternFill>
    </fill>
    <fill>
      <patternFill patternType="solid">
        <fgColor rgb="FFC6EFCE"/>
        <bgColor rgb="FFD9D9D9"/>
      </patternFill>
    </fill>
    <fill>
      <patternFill patternType="solid">
        <fgColor rgb="FFFFC7CE"/>
        <bgColor rgb="FFD9D9D9"/>
      </patternFill>
    </fill>
    <fill>
      <patternFill patternType="solid">
        <fgColor rgb="FFD9D9D9"/>
        <bgColor rgb="FFC6EFCE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164" fontId="1" fillId="0" borderId="0" applyBorder="0" applyProtection="0">
      <alignment vertical="center"/>
    </xf>
    <xf numFmtId="0" fontId="6" fillId="0" borderId="0" applyBorder="0" applyProtection="0"/>
    <xf numFmtId="0" fontId="2" fillId="0" borderId="1" applyProtection="0"/>
    <xf numFmtId="0" fontId="9" fillId="2" borderId="0" applyBorder="0" applyProtection="0"/>
    <xf numFmtId="0" fontId="10" fillId="3" borderId="0" applyBorder="0" applyProtection="0"/>
    <xf numFmtId="0" fontId="11" fillId="4" borderId="0" applyBorder="0" applyProtection="0"/>
  </cellStyleXfs>
  <cellXfs count="1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2" xfId="0" applyFont="1" applyBorder="1"/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5" fillId="0" borderId="0" xfId="2" applyFont="1" applyBorder="1" applyAlignment="1" applyProtection="1">
      <protection locked="0"/>
    </xf>
    <xf numFmtId="0" fontId="7" fillId="0" borderId="0" xfId="0" applyFont="1"/>
    <xf numFmtId="0" fontId="7" fillId="0" borderId="2" xfId="0" applyFont="1" applyBorder="1"/>
    <xf numFmtId="0" fontId="3" fillId="0" borderId="4" xfId="0" applyFont="1" applyBorder="1" applyAlignment="1" applyProtection="1">
      <alignment horizontal="center"/>
      <protection locked="0"/>
    </xf>
    <xf numFmtId="0" fontId="8" fillId="0" borderId="5" xfId="0" applyFont="1" applyBorder="1" applyProtection="1">
      <protection locked="0"/>
    </xf>
    <xf numFmtId="0" fontId="2" fillId="0" borderId="0" xfId="0" applyFont="1" applyAlignment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164" fontId="7" fillId="0" borderId="8" xfId="3" applyNumberFormat="1" applyFont="1" applyBorder="1" applyAlignment="1" applyProtection="1">
      <alignment horizontal="center" vertical="center"/>
      <protection locked="0"/>
    </xf>
    <xf numFmtId="164" fontId="7" fillId="0" borderId="0" xfId="3" applyNumberFormat="1" applyFont="1" applyBorder="1" applyAlignment="1" applyProtection="1">
      <alignment horizontal="center" vertical="center"/>
      <protection locked="0"/>
    </xf>
    <xf numFmtId="164" fontId="7" fillId="0" borderId="2" xfId="3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3" fillId="5" borderId="4" xfId="0" applyFont="1" applyFill="1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horizontal="center"/>
      <protection locked="0"/>
    </xf>
    <xf numFmtId="164" fontId="7" fillId="5" borderId="9" xfId="3" applyNumberFormat="1" applyFont="1" applyFill="1" applyBorder="1" applyAlignment="1" applyProtection="1">
      <alignment horizontal="center" vertical="center"/>
      <protection locked="0"/>
    </xf>
    <xf numFmtId="164" fontId="7" fillId="5" borderId="5" xfId="3" applyNumberFormat="1" applyFont="1" applyFill="1" applyBorder="1" applyAlignment="1" applyProtection="1">
      <alignment horizontal="center" vertical="center"/>
      <protection locked="0"/>
    </xf>
    <xf numFmtId="164" fontId="7" fillId="5" borderId="10" xfId="3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3" fontId="7" fillId="0" borderId="8" xfId="1" applyNumberFormat="1" applyFont="1" applyBorder="1" applyAlignment="1" applyProtection="1">
      <alignment horizontal="center" vertical="center"/>
      <protection locked="0"/>
    </xf>
    <xf numFmtId="3" fontId="7" fillId="0" borderId="0" xfId="1" applyNumberFormat="1" applyFont="1" applyBorder="1" applyAlignment="1" applyProtection="1">
      <alignment horizontal="center" vertical="center"/>
      <protection locked="0"/>
    </xf>
    <xf numFmtId="3" fontId="7" fillId="0" borderId="2" xfId="1" applyNumberFormat="1" applyFont="1" applyBorder="1" applyAlignment="1" applyProtection="1">
      <alignment horizontal="center" vertical="center"/>
      <protection locked="0"/>
    </xf>
    <xf numFmtId="0" fontId="2" fillId="0" borderId="3" xfId="4" applyFont="1" applyFill="1" applyBorder="1" applyAlignment="1">
      <alignment horizontal="center"/>
    </xf>
    <xf numFmtId="3" fontId="3" fillId="0" borderId="8" xfId="1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3" fontId="7" fillId="0" borderId="2" xfId="0" applyNumberFormat="1" applyFont="1" applyBorder="1" applyAlignment="1" applyProtection="1">
      <alignment horizontal="center"/>
      <protection locked="0"/>
    </xf>
    <xf numFmtId="3" fontId="7" fillId="0" borderId="0" xfId="4" applyNumberFormat="1" applyFont="1" applyFill="1" applyBorder="1" applyAlignment="1" applyProtection="1">
      <alignment horizontal="left" vertical="center"/>
    </xf>
    <xf numFmtId="0" fontId="3" fillId="0" borderId="0" xfId="0" applyFont="1" applyProtection="1">
      <protection locked="0"/>
    </xf>
    <xf numFmtId="0" fontId="7" fillId="0" borderId="7" xfId="3" applyFont="1" applyBorder="1" applyAlignment="1" applyProtection="1">
      <alignment horizontal="center"/>
      <protection locked="0"/>
    </xf>
    <xf numFmtId="0" fontId="7" fillId="0" borderId="0" xfId="3" applyFont="1" applyBorder="1" applyAlignment="1" applyProtection="1">
      <protection locked="0"/>
    </xf>
    <xf numFmtId="3" fontId="7" fillId="0" borderId="8" xfId="3" applyNumberFormat="1" applyFont="1" applyBorder="1" applyAlignment="1" applyProtection="1">
      <alignment horizontal="center" vertical="center"/>
      <protection locked="0"/>
    </xf>
    <xf numFmtId="3" fontId="7" fillId="0" borderId="0" xfId="3" applyNumberFormat="1" applyFont="1" applyBorder="1" applyAlignment="1" applyProtection="1">
      <alignment horizontal="center" vertical="center"/>
      <protection locked="0"/>
    </xf>
    <xf numFmtId="3" fontId="7" fillId="0" borderId="2" xfId="3" applyNumberFormat="1" applyFont="1" applyBorder="1" applyAlignment="1" applyProtection="1">
      <alignment horizontal="center" vertical="center"/>
      <protection locked="0"/>
    </xf>
    <xf numFmtId="0" fontId="7" fillId="0" borderId="11" xfId="3" applyFont="1" applyBorder="1" applyAlignment="1" applyProtection="1">
      <alignment horizontal="center"/>
      <protection locked="0"/>
    </xf>
    <xf numFmtId="0" fontId="7" fillId="0" borderId="12" xfId="3" applyFont="1" applyBorder="1" applyAlignment="1" applyProtection="1">
      <protection locked="0"/>
    </xf>
    <xf numFmtId="3" fontId="7" fillId="0" borderId="13" xfId="3" applyNumberFormat="1" applyFont="1" applyBorder="1" applyAlignment="1" applyProtection="1">
      <alignment horizontal="center" vertical="center"/>
      <protection locked="0"/>
    </xf>
    <xf numFmtId="3" fontId="7" fillId="0" borderId="12" xfId="3" applyNumberFormat="1" applyFont="1" applyBorder="1" applyAlignment="1" applyProtection="1">
      <alignment horizontal="center" vertical="center"/>
      <protection locked="0"/>
    </xf>
    <xf numFmtId="3" fontId="7" fillId="0" borderId="14" xfId="3" applyNumberFormat="1" applyFont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center"/>
      <protection locked="0"/>
    </xf>
    <xf numFmtId="0" fontId="7" fillId="5" borderId="0" xfId="0" applyFont="1" applyFill="1" applyAlignment="1" applyProtection="1">
      <alignment horizontal="center" vertical="center"/>
      <protection locked="0"/>
    </xf>
    <xf numFmtId="3" fontId="3" fillId="5" borderId="8" xfId="1" applyNumberFormat="1" applyFont="1" applyFill="1" applyBorder="1" applyAlignment="1" applyProtection="1">
      <alignment horizontal="center" vertical="center"/>
      <protection locked="0"/>
    </xf>
    <xf numFmtId="3" fontId="7" fillId="5" borderId="0" xfId="1" applyNumberFormat="1" applyFont="1" applyFill="1" applyBorder="1" applyAlignment="1" applyProtection="1">
      <alignment horizontal="center" vertical="center"/>
      <protection locked="0"/>
    </xf>
    <xf numFmtId="3" fontId="7" fillId="5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0" xfId="4" applyFont="1" applyFill="1" applyBorder="1" applyAlignment="1" applyProtection="1">
      <protection locked="0"/>
    </xf>
    <xf numFmtId="3" fontId="7" fillId="0" borderId="2" xfId="4" applyNumberFormat="1" applyFont="1" applyFill="1" applyBorder="1" applyAlignment="1" applyProtection="1">
      <alignment horizontal="center" vertical="center"/>
      <protection locked="0"/>
    </xf>
    <xf numFmtId="0" fontId="3" fillId="0" borderId="0" xfId="4" applyFont="1" applyFill="1" applyBorder="1" applyAlignment="1" applyProtection="1">
      <protection locked="0"/>
    </xf>
    <xf numFmtId="3" fontId="3" fillId="0" borderId="8" xfId="4" applyNumberFormat="1" applyFont="1" applyFill="1" applyBorder="1" applyAlignment="1" applyProtection="1">
      <alignment horizontal="center" vertical="center"/>
      <protection locked="0"/>
    </xf>
    <xf numFmtId="3" fontId="3" fillId="0" borderId="0" xfId="4" applyNumberFormat="1" applyFont="1" applyFill="1" applyBorder="1" applyAlignment="1" applyProtection="1">
      <alignment horizontal="center" vertical="center"/>
      <protection locked="0"/>
    </xf>
    <xf numFmtId="3" fontId="3" fillId="0" borderId="2" xfId="4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164" fontId="4" fillId="0" borderId="0" xfId="1" applyFont="1" applyBorder="1" applyProtection="1">
      <alignment vertical="center"/>
      <protection locked="0"/>
    </xf>
    <xf numFmtId="3" fontId="7" fillId="0" borderId="8" xfId="4" applyNumberFormat="1" applyFont="1" applyFill="1" applyBorder="1" applyAlignment="1" applyProtection="1">
      <alignment horizontal="center" vertical="center"/>
      <protection locked="0"/>
    </xf>
    <xf numFmtId="0" fontId="7" fillId="0" borderId="0" xfId="5" applyFont="1" applyFill="1" applyBorder="1" applyAlignment="1" applyProtection="1">
      <protection locked="0"/>
    </xf>
    <xf numFmtId="3" fontId="7" fillId="0" borderId="8" xfId="5" applyNumberFormat="1" applyFont="1" applyFill="1" applyBorder="1" applyAlignment="1" applyProtection="1">
      <alignment horizontal="center" vertical="center"/>
      <protection locked="0"/>
    </xf>
    <xf numFmtId="0" fontId="3" fillId="0" borderId="0" xfId="5" applyFont="1" applyFill="1" applyBorder="1" applyAlignment="1" applyProtection="1">
      <protection locked="0"/>
    </xf>
    <xf numFmtId="3" fontId="3" fillId="0" borderId="8" xfId="5" applyNumberFormat="1" applyFont="1" applyFill="1" applyBorder="1" applyAlignment="1" applyProtection="1">
      <alignment horizontal="center" vertical="center"/>
      <protection locked="0"/>
    </xf>
    <xf numFmtId="3" fontId="3" fillId="0" borderId="0" xfId="5" applyNumberFormat="1" applyFont="1" applyFill="1" applyBorder="1" applyAlignment="1" applyProtection="1">
      <alignment horizontal="center" vertical="center"/>
      <protection locked="0"/>
    </xf>
    <xf numFmtId="3" fontId="3" fillId="0" borderId="2" xfId="5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horizontal="right" vertical="center" wrapText="1"/>
    </xf>
    <xf numFmtId="0" fontId="7" fillId="0" borderId="0" xfId="6" applyFont="1" applyFill="1" applyBorder="1" applyAlignment="1" applyProtection="1">
      <protection locked="0"/>
    </xf>
    <xf numFmtId="3" fontId="7" fillId="0" borderId="8" xfId="6" applyNumberFormat="1" applyFont="1" applyFill="1" applyBorder="1" applyAlignment="1" applyProtection="1">
      <alignment horizontal="center" vertical="center"/>
      <protection locked="0"/>
    </xf>
    <xf numFmtId="0" fontId="3" fillId="0" borderId="0" xfId="6" applyFont="1" applyFill="1" applyBorder="1" applyAlignment="1" applyProtection="1">
      <protection locked="0"/>
    </xf>
    <xf numFmtId="3" fontId="3" fillId="0" borderId="0" xfId="6" applyNumberFormat="1" applyFont="1" applyFill="1" applyBorder="1" applyAlignment="1" applyProtection="1">
      <alignment horizontal="center" vertical="center"/>
      <protection locked="0"/>
    </xf>
    <xf numFmtId="3" fontId="3" fillId="0" borderId="2" xfId="6" applyNumberFormat="1" applyFont="1" applyFill="1" applyBorder="1" applyAlignment="1" applyProtection="1">
      <alignment horizontal="center" vertical="center"/>
      <protection locked="0"/>
    </xf>
    <xf numFmtId="3" fontId="3" fillId="0" borderId="8" xfId="6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7" fillId="0" borderId="0" xfId="0" applyFont="1" applyAlignment="1">
      <alignment vertical="center" wrapText="1"/>
    </xf>
    <xf numFmtId="0" fontId="13" fillId="0" borderId="0" xfId="0" applyFont="1"/>
    <xf numFmtId="3" fontId="7" fillId="0" borderId="0" xfId="5" applyNumberFormat="1" applyFont="1" applyFill="1" applyBorder="1" applyAlignment="1" applyProtection="1">
      <alignment horizontal="center" vertical="center"/>
      <protection locked="0"/>
    </xf>
    <xf numFmtId="3" fontId="7" fillId="0" borderId="2" xfId="5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horizontal="center"/>
    </xf>
    <xf numFmtId="0" fontId="7" fillId="0" borderId="7" xfId="0" applyFont="1" applyBorder="1"/>
    <xf numFmtId="3" fontId="7" fillId="0" borderId="8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4" fillId="0" borderId="0" xfId="0" applyFont="1"/>
    <xf numFmtId="3" fontId="15" fillId="0" borderId="0" xfId="3" applyNumberFormat="1" applyFont="1" applyBorder="1" applyAlignment="1" applyProtection="1">
      <alignment horizontal="center" vertical="center"/>
      <protection locked="0"/>
    </xf>
    <xf numFmtId="0" fontId="7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3" fontId="7" fillId="5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6" fillId="0" borderId="0" xfId="0" applyFont="1"/>
    <xf numFmtId="3" fontId="16" fillId="0" borderId="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2" fillId="0" borderId="0" xfId="0" applyNumberFormat="1" applyFont="1"/>
    <xf numFmtId="164" fontId="1" fillId="0" borderId="0" xfId="1" applyBorder="1" applyProtection="1">
      <alignment vertical="center"/>
      <protection locked="0"/>
    </xf>
    <xf numFmtId="3" fontId="16" fillId="0" borderId="0" xfId="0" applyNumberFormat="1" applyFont="1" applyAlignment="1">
      <alignment horizontal="center"/>
    </xf>
    <xf numFmtId="3" fontId="16" fillId="0" borderId="2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4" fillId="0" borderId="12" xfId="0" applyFont="1" applyBorder="1"/>
    <xf numFmtId="0" fontId="7" fillId="0" borderId="13" xfId="0" applyFont="1" applyBorder="1" applyAlignment="1">
      <alignment horizontal="center"/>
    </xf>
    <xf numFmtId="3" fontId="15" fillId="0" borderId="12" xfId="0" applyNumberFormat="1" applyFont="1" applyBorder="1" applyAlignment="1">
      <alignment horizontal="center" vertical="center"/>
    </xf>
    <xf numFmtId="0" fontId="0" fillId="0" borderId="3" xfId="4" applyFont="1" applyFill="1" applyBorder="1" applyAlignment="1">
      <alignment horizontal="center"/>
    </xf>
    <xf numFmtId="0" fontId="7" fillId="0" borderId="12" xfId="0" applyFont="1" applyBorder="1"/>
    <xf numFmtId="3" fontId="7" fillId="0" borderId="13" xfId="0" applyNumberFormat="1" applyFont="1" applyBorder="1" applyAlignment="1">
      <alignment horizontal="center"/>
    </xf>
    <xf numFmtId="3" fontId="15" fillId="0" borderId="12" xfId="0" applyNumberFormat="1" applyFont="1" applyBorder="1" applyAlignment="1">
      <alignment horizontal="center"/>
    </xf>
    <xf numFmtId="164" fontId="4" fillId="0" borderId="0" xfId="1" applyFont="1" applyBorder="1" applyProtection="1">
      <alignment vertical="center"/>
    </xf>
    <xf numFmtId="0" fontId="3" fillId="0" borderId="0" xfId="0" applyFont="1" applyAlignment="1">
      <alignment horizontal="center"/>
    </xf>
    <xf numFmtId="164" fontId="1" fillId="0" borderId="0" xfId="1" applyBorder="1" applyProtection="1">
      <alignment vertical="center"/>
    </xf>
    <xf numFmtId="0" fontId="0" fillId="0" borderId="0" xfId="0" applyAlignment="1">
      <alignment horizontal="right"/>
    </xf>
    <xf numFmtId="0" fontId="0" fillId="6" borderId="0" xfId="0" applyFill="1"/>
    <xf numFmtId="164" fontId="7" fillId="0" borderId="6" xfId="3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17" fillId="0" borderId="5" xfId="0" applyFont="1" applyBorder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19" fillId="0" borderId="0" xfId="0" applyFont="1"/>
    <xf numFmtId="0" fontId="19" fillId="0" borderId="0" xfId="0" applyFont="1" applyProtection="1">
      <protection locked="0"/>
    </xf>
    <xf numFmtId="0" fontId="18" fillId="0" borderId="0" xfId="3" applyFont="1" applyBorder="1" applyAlignment="1" applyProtection="1">
      <protection locked="0"/>
    </xf>
    <xf numFmtId="0" fontId="15" fillId="0" borderId="0" xfId="4" applyFont="1" applyFill="1" applyBorder="1" applyAlignment="1" applyProtection="1">
      <protection locked="0"/>
    </xf>
    <xf numFmtId="0" fontId="20" fillId="0" borderId="0" xfId="4" applyFont="1" applyFill="1" applyBorder="1" applyAlignment="1" applyProtection="1">
      <protection locked="0"/>
    </xf>
    <xf numFmtId="0" fontId="21" fillId="0" borderId="0" xfId="0" applyFont="1"/>
    <xf numFmtId="0" fontId="19" fillId="0" borderId="0" xfId="4" applyFont="1" applyFill="1" applyBorder="1" applyAlignment="1" applyProtection="1">
      <protection locked="0"/>
    </xf>
    <xf numFmtId="3" fontId="20" fillId="0" borderId="8" xfId="4" applyNumberFormat="1" applyFont="1" applyFill="1" applyBorder="1" applyAlignment="1" applyProtection="1">
      <alignment horizontal="center" vertical="center"/>
      <protection locked="0"/>
    </xf>
    <xf numFmtId="0" fontId="18" fillId="0" borderId="0" xfId="4" applyFont="1" applyFill="1" applyBorder="1" applyAlignment="1" applyProtection="1">
      <protection locked="0"/>
    </xf>
    <xf numFmtId="3" fontId="7" fillId="0" borderId="0" xfId="4" applyNumberFormat="1" applyFont="1" applyFill="1" applyBorder="1" applyAlignment="1" applyProtection="1">
      <alignment horizontal="center" vertical="center"/>
      <protection locked="0"/>
    </xf>
    <xf numFmtId="0" fontId="20" fillId="0" borderId="0" xfId="6" applyFont="1" applyFill="1" applyBorder="1" applyAlignment="1" applyProtection="1">
      <protection locked="0"/>
    </xf>
    <xf numFmtId="0" fontId="18" fillId="0" borderId="0" xfId="5" applyFont="1" applyFill="1" applyBorder="1" applyAlignment="1" applyProtection="1">
      <protection locked="0"/>
    </xf>
    <xf numFmtId="0" fontId="19" fillId="0" borderId="0" xfId="5" applyFont="1" applyFill="1" applyBorder="1" applyAlignment="1" applyProtection="1">
      <protection locked="0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2" fillId="0" borderId="0" xfId="0" applyFont="1"/>
    <xf numFmtId="0" fontId="18" fillId="0" borderId="0" xfId="6" applyFont="1" applyFill="1" applyBorder="1" applyAlignment="1" applyProtection="1">
      <protection locked="0"/>
    </xf>
    <xf numFmtId="0" fontId="19" fillId="0" borderId="0" xfId="6" applyFont="1" applyFill="1" applyBorder="1" applyAlignment="1" applyProtection="1">
      <protection locked="0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3" fontId="16" fillId="0" borderId="0" xfId="0" applyNumberFormat="1" applyFont="1"/>
    <xf numFmtId="3" fontId="2" fillId="0" borderId="3" xfId="4" applyNumberFormat="1" applyFont="1" applyFill="1" applyBorder="1" applyAlignment="1">
      <alignment horizontal="center"/>
    </xf>
    <xf numFmtId="3" fontId="0" fillId="0" borderId="3" xfId="0" applyNumberFormat="1" applyFont="1" applyBorder="1" applyAlignment="1">
      <alignment horizontal="center"/>
    </xf>
  </cellXfs>
  <cellStyles count="7">
    <cellStyle name="AVETH Normal" xfId="1"/>
    <cellStyle name="Excel Built-in Bad" xfId="6"/>
    <cellStyle name="Excel Built-in Explanatory Text" xfId="2"/>
    <cellStyle name="Excel Built-in Good" xfId="5"/>
    <cellStyle name="Excel Built-in Neutral" xfId="4"/>
    <cellStyle name="Excel Built-in Total" xf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EB9C"/>
      <rgbColor rgb="FF99CCFF"/>
      <rgbColor rgb="FFFF99CC"/>
      <rgbColor rgb="FFCC99FF"/>
      <rgbColor rgb="FFFFC7CE"/>
      <rgbColor rgb="FF4472C4"/>
      <rgbColor rgb="FF33CCCC"/>
      <rgbColor rgb="FF99CC00"/>
      <rgbColor rgb="FFFFCC00"/>
      <rgbColor rgb="FFFF9900"/>
      <rgbColor rgb="FFFF6600"/>
      <rgbColor rgb="FF666699"/>
      <rgbColor rgb="FF7F7F7F"/>
      <rgbColor rgb="FF003366"/>
      <rgbColor rgb="FF339966"/>
      <rgbColor rgb="FF003300"/>
      <rgbColor rgb="FF333300"/>
      <rgbColor rgb="FF9C57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5"/>
  <sheetViews>
    <sheetView tabSelected="1" topLeftCell="A10" zoomScale="120" zoomScaleNormal="120" workbookViewId="0">
      <selection activeCell="K5" sqref="K5"/>
    </sheetView>
  </sheetViews>
  <sheetFormatPr defaultColWidth="9" defaultRowHeight="15"/>
  <cols>
    <col min="1" max="1" width="41.85546875" bestFit="1" customWidth="1"/>
    <col min="2" max="2" width="3.140625" style="1" customWidth="1"/>
    <col min="3" max="3" width="44.7109375" customWidth="1"/>
    <col min="4" max="4" width="18.7109375" customWidth="1"/>
    <col min="5" max="5" width="21" customWidth="1"/>
    <col min="6" max="6" width="10.85546875" customWidth="1"/>
    <col min="7" max="7" width="12.7109375" style="2" customWidth="1"/>
    <col min="8" max="8" width="10.85546875" customWidth="1"/>
    <col min="9" max="9" width="12.7109375" style="3" customWidth="1"/>
    <col min="10" max="10" width="19.7109375" style="4" customWidth="1"/>
    <col min="11" max="11" width="22.85546875" style="5" bestFit="1" customWidth="1"/>
    <col min="12" max="12" width="24.42578125" customWidth="1"/>
    <col min="13" max="13" width="31.140625" customWidth="1"/>
    <col min="14" max="14" width="9.5703125" customWidth="1"/>
    <col min="16" max="16" width="27.140625" customWidth="1"/>
    <col min="17" max="18" width="14.85546875" customWidth="1"/>
  </cols>
  <sheetData>
    <row r="1" spans="1:11">
      <c r="C1" s="6"/>
      <c r="D1" s="6"/>
      <c r="E1" s="6"/>
    </row>
    <row r="2" spans="1:11">
      <c r="C2" s="6"/>
      <c r="D2" s="6"/>
      <c r="E2" s="6"/>
    </row>
    <row r="3" spans="1:11">
      <c r="C3" s="6"/>
      <c r="D3" s="6"/>
      <c r="E3" s="6"/>
    </row>
    <row r="4" spans="1:11" ht="15.75" thickBot="1">
      <c r="B4" s="7"/>
      <c r="C4" s="8" t="s">
        <v>92</v>
      </c>
      <c r="D4" s="8"/>
      <c r="E4" s="8"/>
      <c r="F4" s="6"/>
      <c r="G4" s="9"/>
      <c r="H4" s="6"/>
      <c r="I4" s="10"/>
    </row>
    <row r="5" spans="1:11">
      <c r="B5" s="11"/>
      <c r="C5" s="12" t="s">
        <v>0</v>
      </c>
      <c r="D5" s="122" t="s">
        <v>91</v>
      </c>
      <c r="E5" s="121"/>
      <c r="F5" s="120" t="s">
        <v>1</v>
      </c>
      <c r="G5" s="120"/>
      <c r="H5" s="120" t="s">
        <v>2</v>
      </c>
      <c r="I5" s="120"/>
      <c r="J5" s="4" t="s">
        <v>3</v>
      </c>
      <c r="K5" s="13"/>
    </row>
    <row r="6" spans="1:11" ht="15.75" thickBot="1">
      <c r="B6" s="14"/>
      <c r="C6" s="15"/>
      <c r="D6" s="15"/>
      <c r="E6" s="15"/>
      <c r="F6" s="16"/>
      <c r="G6" s="17"/>
      <c r="H6" s="16"/>
      <c r="I6" s="18"/>
      <c r="K6" s="19"/>
    </row>
    <row r="7" spans="1:11">
      <c r="B7" s="20"/>
      <c r="C7" s="21" t="s">
        <v>4</v>
      </c>
      <c r="D7" s="21"/>
      <c r="E7" s="21"/>
      <c r="F7" s="22"/>
      <c r="G7" s="23"/>
      <c r="H7" s="22"/>
      <c r="I7" s="24"/>
      <c r="K7" s="19"/>
    </row>
    <row r="8" spans="1:11" s="2" customFormat="1">
      <c r="A8" s="123" t="s">
        <v>5</v>
      </c>
      <c r="B8" s="25">
        <v>1</v>
      </c>
      <c r="C8" s="26" t="s">
        <v>5</v>
      </c>
      <c r="D8" s="27"/>
      <c r="E8" s="28">
        <v>104000</v>
      </c>
      <c r="F8" s="27"/>
      <c r="G8" s="28">
        <v>104000</v>
      </c>
      <c r="H8" s="27"/>
      <c r="I8" s="29">
        <v>104000</v>
      </c>
      <c r="J8" s="145">
        <f>E8-G8</f>
        <v>0</v>
      </c>
      <c r="K8" s="19"/>
    </row>
    <row r="9" spans="1:11">
      <c r="A9" s="124" t="s">
        <v>6</v>
      </c>
      <c r="B9" s="14"/>
      <c r="C9" s="6" t="s">
        <v>6</v>
      </c>
      <c r="D9" s="31">
        <v>104000</v>
      </c>
      <c r="E9" s="32"/>
      <c r="F9" s="31">
        <v>104000</v>
      </c>
      <c r="G9" s="32"/>
      <c r="H9" s="31">
        <v>104000</v>
      </c>
      <c r="I9" s="33"/>
      <c r="J9" s="146">
        <f>D9-F9</f>
        <v>0</v>
      </c>
      <c r="K9" s="34"/>
    </row>
    <row r="10" spans="1:11" s="2" customFormat="1">
      <c r="A10" s="123" t="s">
        <v>7</v>
      </c>
      <c r="B10" s="25">
        <v>2</v>
      </c>
      <c r="C10" s="26" t="s">
        <v>7</v>
      </c>
      <c r="D10" s="27"/>
      <c r="E10" s="28">
        <v>0</v>
      </c>
      <c r="F10" s="27"/>
      <c r="G10" s="28">
        <v>0</v>
      </c>
      <c r="H10" s="27"/>
      <c r="I10" s="29">
        <v>0</v>
      </c>
      <c r="J10" s="145">
        <f>E10-G10</f>
        <v>0</v>
      </c>
      <c r="K10" s="34"/>
    </row>
    <row r="11" spans="1:11">
      <c r="A11" s="125" t="s">
        <v>8</v>
      </c>
      <c r="B11" s="14"/>
      <c r="C11" s="35" t="s">
        <v>8</v>
      </c>
      <c r="D11" s="31">
        <v>0</v>
      </c>
      <c r="E11" s="28"/>
      <c r="F11" s="31">
        <v>0</v>
      </c>
      <c r="G11" s="28"/>
      <c r="H11" s="31">
        <v>0</v>
      </c>
      <c r="I11" s="29"/>
      <c r="J11" s="146">
        <f>D11-F11</f>
        <v>0</v>
      </c>
      <c r="K11" s="34"/>
    </row>
    <row r="12" spans="1:11" s="2" customFormat="1">
      <c r="A12" s="126" t="s">
        <v>9</v>
      </c>
      <c r="B12" s="36">
        <v>3</v>
      </c>
      <c r="C12" s="37" t="s">
        <v>9</v>
      </c>
      <c r="D12" s="38"/>
      <c r="E12" s="39">
        <v>104000</v>
      </c>
      <c r="F12" s="38"/>
      <c r="G12" s="39">
        <v>104000</v>
      </c>
      <c r="H12" s="38"/>
      <c r="I12" s="40">
        <v>104000</v>
      </c>
      <c r="J12" s="145">
        <f>E12-G12</f>
        <v>0</v>
      </c>
      <c r="K12" s="19"/>
    </row>
    <row r="13" spans="1:11" ht="15.75" thickBot="1">
      <c r="B13" s="41"/>
      <c r="C13" s="42"/>
      <c r="D13" s="42"/>
      <c r="E13" s="42"/>
      <c r="F13" s="43"/>
      <c r="G13" s="44"/>
      <c r="H13" s="43"/>
      <c r="I13" s="45"/>
      <c r="J13" s="146">
        <f>D13-F13</f>
        <v>0</v>
      </c>
      <c r="K13" s="34"/>
    </row>
    <row r="14" spans="1:11">
      <c r="B14" s="46"/>
      <c r="C14" s="47" t="s">
        <v>10</v>
      </c>
      <c r="D14" s="47"/>
      <c r="E14" s="47"/>
      <c r="F14" s="48"/>
      <c r="G14" s="49"/>
      <c r="H14" s="48"/>
      <c r="I14" s="50"/>
      <c r="K14" s="34"/>
    </row>
    <row r="15" spans="1:11" s="2" customFormat="1">
      <c r="A15" s="127" t="s">
        <v>78</v>
      </c>
      <c r="B15" s="25">
        <v>4</v>
      </c>
      <c r="C15" s="51" t="s">
        <v>11</v>
      </c>
      <c r="D15" s="27"/>
      <c r="E15" s="52">
        <f>SUM(D16:D24)</f>
        <v>10200</v>
      </c>
      <c r="F15" s="27"/>
      <c r="G15" s="52">
        <f>SUM(F16:F18)</f>
        <v>2800</v>
      </c>
      <c r="H15" s="27"/>
      <c r="I15" s="52">
        <f>SUM(H16:H18)</f>
        <v>2800</v>
      </c>
      <c r="J15" s="145">
        <f>E15-G15</f>
        <v>7400</v>
      </c>
      <c r="K15" s="34"/>
    </row>
    <row r="16" spans="1:11">
      <c r="A16" s="128" t="s">
        <v>79</v>
      </c>
      <c r="B16" s="14"/>
      <c r="C16" s="53" t="s">
        <v>12</v>
      </c>
      <c r="D16" s="54">
        <v>200</v>
      </c>
      <c r="E16" s="55"/>
      <c r="F16" s="54">
        <v>200</v>
      </c>
      <c r="G16" s="55"/>
      <c r="H16" s="54">
        <v>200</v>
      </c>
      <c r="I16" s="56"/>
      <c r="J16" s="146">
        <f t="shared" ref="J16:J24" si="0">D16-F16</f>
        <v>0</v>
      </c>
      <c r="K16" s="34"/>
    </row>
    <row r="17" spans="1:14">
      <c r="A17" s="128" t="s">
        <v>80</v>
      </c>
      <c r="B17" s="14"/>
      <c r="C17" s="53" t="s">
        <v>13</v>
      </c>
      <c r="D17" s="54">
        <v>2500</v>
      </c>
      <c r="E17" s="55"/>
      <c r="F17" s="54">
        <v>2500</v>
      </c>
      <c r="G17" s="55"/>
      <c r="H17" s="54">
        <v>2500</v>
      </c>
      <c r="I17" s="56"/>
      <c r="J17" s="146">
        <f t="shared" si="0"/>
        <v>0</v>
      </c>
      <c r="K17" s="34"/>
    </row>
    <row r="18" spans="1:14">
      <c r="A18" s="128" t="s">
        <v>81</v>
      </c>
      <c r="B18" s="14"/>
      <c r="C18" s="53" t="s">
        <v>14</v>
      </c>
      <c r="D18" s="54">
        <v>100</v>
      </c>
      <c r="E18" s="55"/>
      <c r="F18" s="54">
        <v>100</v>
      </c>
      <c r="G18" s="55"/>
      <c r="H18" s="54">
        <v>100</v>
      </c>
      <c r="I18" s="56"/>
      <c r="J18" s="146">
        <f t="shared" si="0"/>
        <v>0</v>
      </c>
      <c r="K18" s="34"/>
      <c r="M18" s="57"/>
      <c r="N18" s="58"/>
    </row>
    <row r="19" spans="1:14" s="2" customFormat="1">
      <c r="A19" s="129" t="s">
        <v>82</v>
      </c>
      <c r="B19" s="25">
        <v>5</v>
      </c>
      <c r="C19" s="51" t="s">
        <v>15</v>
      </c>
      <c r="D19" s="59"/>
      <c r="E19" s="52"/>
      <c r="F19" s="59"/>
      <c r="G19" s="52">
        <f>SUM(F20:F22)</f>
        <v>4800</v>
      </c>
      <c r="H19" s="59"/>
      <c r="I19" s="52">
        <f>SUM(H20:H22)</f>
        <v>4800</v>
      </c>
      <c r="J19" s="146">
        <f t="shared" si="0"/>
        <v>0</v>
      </c>
      <c r="K19" s="19"/>
      <c r="M19" s="57"/>
      <c r="N19" s="58"/>
    </row>
    <row r="20" spans="1:14">
      <c r="A20" s="130" t="s">
        <v>16</v>
      </c>
      <c r="B20" s="14"/>
      <c r="C20" s="53" t="s">
        <v>16</v>
      </c>
      <c r="D20" s="54">
        <v>1500</v>
      </c>
      <c r="E20" s="55"/>
      <c r="F20" s="54">
        <v>1500</v>
      </c>
      <c r="G20" s="55"/>
      <c r="H20" s="54">
        <v>1500</v>
      </c>
      <c r="I20" s="56"/>
      <c r="J20" s="146">
        <f t="shared" si="0"/>
        <v>0</v>
      </c>
      <c r="K20" s="34"/>
      <c r="M20" s="57"/>
      <c r="N20" s="58"/>
    </row>
    <row r="21" spans="1:14">
      <c r="A21" s="130" t="s">
        <v>17</v>
      </c>
      <c r="B21" s="14"/>
      <c r="C21" s="53" t="s">
        <v>17</v>
      </c>
      <c r="D21" s="54">
        <v>2500</v>
      </c>
      <c r="E21" s="55"/>
      <c r="F21" s="54">
        <v>800</v>
      </c>
      <c r="G21" s="55"/>
      <c r="H21" s="54">
        <v>800</v>
      </c>
      <c r="I21" s="56"/>
      <c r="J21" s="146">
        <f t="shared" si="0"/>
        <v>1700</v>
      </c>
      <c r="K21" s="34"/>
      <c r="M21" s="57"/>
      <c r="N21" s="58"/>
    </row>
    <row r="22" spans="1:14">
      <c r="A22" s="130" t="s">
        <v>18</v>
      </c>
      <c r="B22" s="14"/>
      <c r="C22" s="53" t="s">
        <v>18</v>
      </c>
      <c r="D22" s="54">
        <v>2500</v>
      </c>
      <c r="E22" s="55"/>
      <c r="F22" s="54">
        <v>2500</v>
      </c>
      <c r="G22" s="55"/>
      <c r="H22" s="54">
        <v>2500</v>
      </c>
      <c r="I22" s="56"/>
      <c r="J22" s="146">
        <f t="shared" si="0"/>
        <v>0</v>
      </c>
      <c r="K22" s="34"/>
      <c r="M22" s="57"/>
      <c r="N22" s="58"/>
    </row>
    <row r="23" spans="1:14">
      <c r="A23" s="128" t="s">
        <v>51</v>
      </c>
      <c r="B23" s="14"/>
      <c r="C23" s="53"/>
      <c r="D23" s="54">
        <v>100</v>
      </c>
      <c r="E23" s="55"/>
      <c r="F23" s="54"/>
      <c r="G23" s="55"/>
      <c r="H23" s="54"/>
      <c r="I23" s="56"/>
      <c r="J23" s="146">
        <f t="shared" si="0"/>
        <v>100</v>
      </c>
      <c r="K23" s="34"/>
      <c r="M23" s="57"/>
      <c r="N23" s="58"/>
    </row>
    <row r="24" spans="1:14">
      <c r="A24" s="128" t="s">
        <v>52</v>
      </c>
      <c r="B24" s="14"/>
      <c r="C24" s="53"/>
      <c r="D24" s="54">
        <v>800</v>
      </c>
      <c r="E24" s="55"/>
      <c r="F24" s="54"/>
      <c r="G24" s="55"/>
      <c r="H24" s="54"/>
      <c r="I24" s="56"/>
      <c r="J24" s="146">
        <f t="shared" si="0"/>
        <v>800</v>
      </c>
      <c r="K24" s="34"/>
      <c r="M24" s="57"/>
      <c r="N24" s="58"/>
    </row>
    <row r="25" spans="1:14" s="2" customFormat="1">
      <c r="A25" s="127" t="s">
        <v>84</v>
      </c>
      <c r="B25" s="25">
        <v>6</v>
      </c>
      <c r="C25" s="51" t="s">
        <v>19</v>
      </c>
      <c r="D25" s="59"/>
      <c r="E25" s="52">
        <f>SUM(D27:D34)</f>
        <v>14800</v>
      </c>
      <c r="F25" s="59"/>
      <c r="G25" s="52">
        <f>SUM(F27:F33)</f>
        <v>11700</v>
      </c>
      <c r="H25" s="59"/>
      <c r="I25" s="52">
        <f>SUM(H27:H33)</f>
        <v>10200</v>
      </c>
      <c r="J25" s="145">
        <f>E25-G25</f>
        <v>3100</v>
      </c>
      <c r="K25" s="19"/>
      <c r="M25" s="57"/>
      <c r="N25" s="58"/>
    </row>
    <row r="26" spans="1:14" s="2" customFormat="1">
      <c r="A26" s="128" t="s">
        <v>47</v>
      </c>
      <c r="B26" s="25"/>
      <c r="C26" s="51"/>
      <c r="D26" s="59"/>
      <c r="E26" s="133"/>
      <c r="F26" s="59"/>
      <c r="G26" s="133"/>
      <c r="H26" s="59"/>
      <c r="I26" s="52"/>
      <c r="J26" s="146">
        <f t="shared" ref="J26:J34" si="1">D26-F26</f>
        <v>0</v>
      </c>
      <c r="K26" s="19"/>
      <c r="M26" s="57"/>
      <c r="N26" s="58"/>
    </row>
    <row r="27" spans="1:14">
      <c r="A27" s="130" t="s">
        <v>20</v>
      </c>
      <c r="B27" s="14"/>
      <c r="C27" s="53" t="s">
        <v>20</v>
      </c>
      <c r="D27" s="54">
        <v>700</v>
      </c>
      <c r="E27" s="55"/>
      <c r="F27" s="54">
        <v>700</v>
      </c>
      <c r="G27" s="55"/>
      <c r="H27" s="54">
        <v>700</v>
      </c>
      <c r="I27" s="56"/>
      <c r="J27" s="146">
        <f t="shared" si="1"/>
        <v>0</v>
      </c>
      <c r="K27" s="34"/>
      <c r="M27" s="57"/>
      <c r="N27" s="58"/>
    </row>
    <row r="28" spans="1:14">
      <c r="A28" s="130" t="s">
        <v>21</v>
      </c>
      <c r="B28" s="14"/>
      <c r="C28" s="53" t="s">
        <v>21</v>
      </c>
      <c r="D28" s="54">
        <v>5500</v>
      </c>
      <c r="E28" s="55"/>
      <c r="F28" s="54">
        <v>5500</v>
      </c>
      <c r="G28" s="55"/>
      <c r="H28" s="54">
        <v>5500</v>
      </c>
      <c r="I28" s="56"/>
      <c r="J28" s="146">
        <f t="shared" si="1"/>
        <v>0</v>
      </c>
      <c r="K28" s="34"/>
      <c r="M28" s="57"/>
      <c r="N28" s="58"/>
    </row>
    <row r="29" spans="1:14">
      <c r="A29" s="134" t="s">
        <v>57</v>
      </c>
      <c r="B29" s="14"/>
      <c r="C29" s="53"/>
      <c r="D29" s="54">
        <v>600</v>
      </c>
      <c r="E29" s="55"/>
      <c r="F29" s="54"/>
      <c r="G29" s="55"/>
      <c r="H29" s="54"/>
      <c r="I29" s="56"/>
      <c r="J29" s="146">
        <f t="shared" si="1"/>
        <v>600</v>
      </c>
      <c r="K29" s="34"/>
      <c r="M29" s="57"/>
      <c r="N29" s="58"/>
    </row>
    <row r="30" spans="1:14">
      <c r="A30" s="130" t="s">
        <v>22</v>
      </c>
      <c r="B30" s="14"/>
      <c r="C30" s="53" t="s">
        <v>22</v>
      </c>
      <c r="D30" s="54">
        <v>2000</v>
      </c>
      <c r="E30" s="55"/>
      <c r="F30" s="54">
        <v>2000</v>
      </c>
      <c r="G30" s="55"/>
      <c r="H30" s="54">
        <v>2000</v>
      </c>
      <c r="I30" s="56"/>
      <c r="J30" s="146">
        <f t="shared" si="1"/>
        <v>0</v>
      </c>
      <c r="K30" s="34"/>
      <c r="M30" s="57"/>
      <c r="N30" s="58"/>
    </row>
    <row r="31" spans="1:14">
      <c r="A31" s="130" t="s">
        <v>76</v>
      </c>
      <c r="B31" s="14"/>
      <c r="C31" s="53" t="s">
        <v>76</v>
      </c>
      <c r="D31" s="54">
        <v>1500</v>
      </c>
      <c r="E31" s="55"/>
      <c r="F31" s="54">
        <v>1500</v>
      </c>
      <c r="G31" s="55"/>
      <c r="H31" s="54">
        <v>0</v>
      </c>
      <c r="I31" s="56"/>
      <c r="J31" s="146">
        <f t="shared" si="1"/>
        <v>0</v>
      </c>
      <c r="K31" s="34"/>
      <c r="M31" s="57"/>
      <c r="N31" s="58"/>
    </row>
    <row r="32" spans="1:14">
      <c r="A32" s="128" t="s">
        <v>46</v>
      </c>
      <c r="B32" s="14"/>
      <c r="C32" s="53"/>
      <c r="D32" s="54">
        <v>2000</v>
      </c>
      <c r="E32" s="55"/>
      <c r="F32" s="54"/>
      <c r="G32" s="55"/>
      <c r="H32" s="54"/>
      <c r="I32" s="56"/>
      <c r="J32" s="146">
        <f t="shared" si="1"/>
        <v>2000</v>
      </c>
      <c r="K32" s="34"/>
      <c r="M32" s="57"/>
      <c r="N32" s="58"/>
    </row>
    <row r="33" spans="1:14">
      <c r="A33" s="130" t="s">
        <v>24</v>
      </c>
      <c r="B33" s="14"/>
      <c r="C33" s="53" t="s">
        <v>24</v>
      </c>
      <c r="D33" s="54">
        <v>2000</v>
      </c>
      <c r="E33" s="55"/>
      <c r="F33" s="54">
        <v>2000</v>
      </c>
      <c r="G33" s="55"/>
      <c r="H33" s="54">
        <v>2000</v>
      </c>
      <c r="I33" s="56"/>
      <c r="J33" s="146">
        <f t="shared" si="1"/>
        <v>0</v>
      </c>
      <c r="K33" s="34"/>
      <c r="M33" s="57"/>
      <c r="N33" s="58"/>
    </row>
    <row r="34" spans="1:14">
      <c r="A34" s="128" t="s">
        <v>49</v>
      </c>
      <c r="B34" s="14"/>
      <c r="C34" s="53"/>
      <c r="D34" s="54">
        <v>500</v>
      </c>
      <c r="E34" s="55"/>
      <c r="F34" s="54"/>
      <c r="G34" s="55"/>
      <c r="H34" s="54"/>
      <c r="I34" s="56"/>
      <c r="J34" s="146">
        <f t="shared" si="1"/>
        <v>500</v>
      </c>
      <c r="K34" s="34"/>
      <c r="M34" s="57"/>
      <c r="N34" s="58"/>
    </row>
    <row r="35" spans="1:14" s="2" customFormat="1">
      <c r="A35" s="135" t="s">
        <v>25</v>
      </c>
      <c r="B35" s="25">
        <v>7</v>
      </c>
      <c r="C35" s="60" t="s">
        <v>25</v>
      </c>
      <c r="D35" s="61"/>
      <c r="E35" s="52">
        <f>SUM(D36:D41)</f>
        <v>10800</v>
      </c>
      <c r="F35" s="61"/>
      <c r="G35" s="52">
        <f>SUM(F36:F41)</f>
        <v>11500</v>
      </c>
      <c r="H35" s="61"/>
      <c r="I35" s="52">
        <f>SUM(H36:H41)</f>
        <v>15500</v>
      </c>
      <c r="J35" s="145">
        <f>E35-G35</f>
        <v>-700</v>
      </c>
      <c r="K35" s="19"/>
      <c r="M35" s="57"/>
      <c r="N35" s="58"/>
    </row>
    <row r="36" spans="1:14">
      <c r="A36" s="136" t="s">
        <v>26</v>
      </c>
      <c r="B36" s="14"/>
      <c r="C36" s="62" t="s">
        <v>26</v>
      </c>
      <c r="D36" s="63">
        <v>2800</v>
      </c>
      <c r="E36" s="64"/>
      <c r="F36" s="63">
        <v>2500</v>
      </c>
      <c r="G36" s="64"/>
      <c r="H36" s="63">
        <v>2500</v>
      </c>
      <c r="I36" s="65"/>
      <c r="J36" s="146">
        <f t="shared" ref="J36:J41" si="2">D36-F36</f>
        <v>300</v>
      </c>
      <c r="K36" s="34"/>
    </row>
    <row r="37" spans="1:14">
      <c r="A37" s="130" t="s">
        <v>27</v>
      </c>
      <c r="B37" s="14"/>
      <c r="C37" s="53" t="s">
        <v>27</v>
      </c>
      <c r="D37" s="54">
        <v>7000</v>
      </c>
      <c r="E37" s="55"/>
      <c r="F37" s="54">
        <v>7000</v>
      </c>
      <c r="G37" s="55"/>
      <c r="H37" s="54">
        <v>7000</v>
      </c>
      <c r="I37" s="56"/>
      <c r="J37" s="146">
        <f t="shared" si="2"/>
        <v>0</v>
      </c>
      <c r="K37" s="34"/>
    </row>
    <row r="38" spans="1:14">
      <c r="A38" s="137" t="s">
        <v>28</v>
      </c>
      <c r="B38" s="14"/>
      <c r="C38" s="66" t="s">
        <v>28</v>
      </c>
      <c r="D38" s="54">
        <v>500</v>
      </c>
      <c r="E38" s="55"/>
      <c r="F38" s="54">
        <v>500</v>
      </c>
      <c r="G38" s="55"/>
      <c r="H38" s="54">
        <v>500</v>
      </c>
      <c r="I38" s="56"/>
      <c r="J38" s="146">
        <f t="shared" si="2"/>
        <v>0</v>
      </c>
      <c r="K38" s="34"/>
    </row>
    <row r="39" spans="1:14">
      <c r="A39" s="137" t="s">
        <v>29</v>
      </c>
      <c r="B39" s="14"/>
      <c r="C39" s="66" t="s">
        <v>29</v>
      </c>
      <c r="D39" s="54">
        <v>500</v>
      </c>
      <c r="E39" s="55"/>
      <c r="F39" s="54">
        <v>1500</v>
      </c>
      <c r="G39" s="55"/>
      <c r="H39" s="54">
        <v>500</v>
      </c>
      <c r="I39" s="56"/>
      <c r="J39" s="146">
        <f t="shared" si="2"/>
        <v>-1000</v>
      </c>
      <c r="K39" s="34"/>
    </row>
    <row r="40" spans="1:14">
      <c r="A40" s="139" t="s">
        <v>82</v>
      </c>
      <c r="B40" s="14"/>
      <c r="C40" s="66" t="s">
        <v>30</v>
      </c>
      <c r="D40" s="54">
        <v>0</v>
      </c>
      <c r="E40" s="55"/>
      <c r="F40" s="54">
        <v>0</v>
      </c>
      <c r="G40" s="55"/>
      <c r="H40" s="54">
        <v>2000</v>
      </c>
      <c r="I40" s="56"/>
      <c r="J40" s="146">
        <f t="shared" si="2"/>
        <v>0</v>
      </c>
      <c r="K40" s="34"/>
      <c r="L40" s="67"/>
      <c r="M40" s="67"/>
      <c r="N40" s="68"/>
    </row>
    <row r="41" spans="1:14">
      <c r="A41" s="139" t="s">
        <v>82</v>
      </c>
      <c r="B41" s="14"/>
      <c r="C41" s="66" t="s">
        <v>31</v>
      </c>
      <c r="D41" s="54">
        <v>0</v>
      </c>
      <c r="E41" s="55"/>
      <c r="F41" s="54">
        <v>0</v>
      </c>
      <c r="G41" s="55"/>
      <c r="H41" s="54">
        <v>3000</v>
      </c>
      <c r="I41" s="56"/>
      <c r="J41" s="146">
        <f t="shared" si="2"/>
        <v>0</v>
      </c>
      <c r="K41" s="34"/>
      <c r="L41" s="67"/>
      <c r="M41" s="67"/>
      <c r="N41" s="68"/>
    </row>
    <row r="42" spans="1:14" s="2" customFormat="1">
      <c r="A42" s="132" t="s">
        <v>32</v>
      </c>
      <c r="B42" s="25">
        <v>8</v>
      </c>
      <c r="C42" s="51" t="s">
        <v>32</v>
      </c>
      <c r="D42" s="59"/>
      <c r="E42" s="52">
        <f>SUM(D43:D45)</f>
        <v>7700</v>
      </c>
      <c r="F42" s="59"/>
      <c r="G42" s="52">
        <f>SUM(F43:F45)</f>
        <v>6500</v>
      </c>
      <c r="H42" s="59"/>
      <c r="I42" s="52">
        <f>SUM(H43:H45)</f>
        <v>5900</v>
      </c>
      <c r="J42" s="145">
        <f>E42-G42</f>
        <v>1200</v>
      </c>
      <c r="K42" s="19"/>
      <c r="L42" s="67"/>
      <c r="M42" s="67"/>
      <c r="N42" s="68"/>
    </row>
    <row r="43" spans="1:14">
      <c r="A43" s="130" t="s">
        <v>29</v>
      </c>
      <c r="B43" s="14"/>
      <c r="C43" s="53" t="s">
        <v>29</v>
      </c>
      <c r="D43" s="54">
        <v>1600</v>
      </c>
      <c r="E43" s="55"/>
      <c r="F43" s="54">
        <v>1500</v>
      </c>
      <c r="G43" s="55"/>
      <c r="H43" s="54">
        <v>800</v>
      </c>
      <c r="I43" s="56"/>
      <c r="J43" s="146">
        <f t="shared" ref="J43:J46" si="3">D43-F43</f>
        <v>100</v>
      </c>
      <c r="K43" s="34"/>
      <c r="L43" s="69"/>
      <c r="M43" s="69"/>
      <c r="N43" s="70"/>
    </row>
    <row r="44" spans="1:14">
      <c r="A44" s="130" t="s">
        <v>33</v>
      </c>
      <c r="B44" s="14"/>
      <c r="C44" s="53" t="s">
        <v>33</v>
      </c>
      <c r="D44" s="54">
        <v>6000</v>
      </c>
      <c r="E44" s="55"/>
      <c r="F44" s="54">
        <v>5000</v>
      </c>
      <c r="G44" s="55"/>
      <c r="H44" s="54">
        <v>5000</v>
      </c>
      <c r="I44" s="56"/>
      <c r="J44" s="146">
        <f t="shared" si="3"/>
        <v>1000</v>
      </c>
      <c r="K44" s="34"/>
      <c r="L44" s="69"/>
      <c r="M44" s="69"/>
      <c r="N44" s="70"/>
    </row>
    <row r="45" spans="1:14">
      <c r="A45" s="130" t="s">
        <v>34</v>
      </c>
      <c r="B45" s="14"/>
      <c r="C45" s="53" t="s">
        <v>34</v>
      </c>
      <c r="D45" s="54">
        <v>100</v>
      </c>
      <c r="E45" s="55"/>
      <c r="F45" s="54">
        <v>0</v>
      </c>
      <c r="G45" s="55"/>
      <c r="H45" s="54">
        <v>100</v>
      </c>
      <c r="I45" s="56"/>
      <c r="J45" s="146">
        <f t="shared" si="3"/>
        <v>100</v>
      </c>
      <c r="K45" s="34"/>
    </row>
    <row r="46" spans="1:14">
      <c r="A46" s="139" t="s">
        <v>82</v>
      </c>
      <c r="B46" s="14"/>
      <c r="C46" s="53" t="s">
        <v>15</v>
      </c>
      <c r="D46" s="54">
        <v>0</v>
      </c>
      <c r="E46" s="55"/>
      <c r="F46" s="54">
        <v>200</v>
      </c>
      <c r="G46" s="55"/>
      <c r="H46" s="54"/>
      <c r="I46" s="56"/>
      <c r="J46" s="146">
        <f t="shared" si="3"/>
        <v>-200</v>
      </c>
      <c r="K46" s="34"/>
    </row>
    <row r="47" spans="1:14" s="2" customFormat="1">
      <c r="A47" s="132" t="s">
        <v>35</v>
      </c>
      <c r="B47" s="25">
        <v>9</v>
      </c>
      <c r="C47" s="51" t="s">
        <v>35</v>
      </c>
      <c r="D47" s="59"/>
      <c r="E47" s="52">
        <f>SUM(D48:D53)</f>
        <v>16000</v>
      </c>
      <c r="F47" s="59"/>
      <c r="G47" s="52">
        <f>SUM(F48:F52)</f>
        <v>15000</v>
      </c>
      <c r="H47" s="59"/>
      <c r="I47" s="52">
        <f>SUM(H48:H52)</f>
        <v>12500</v>
      </c>
      <c r="J47" s="145">
        <f>E47-G47</f>
        <v>1000</v>
      </c>
      <c r="K47" s="19"/>
    </row>
    <row r="48" spans="1:14">
      <c r="A48" s="138" t="s">
        <v>85</v>
      </c>
      <c r="B48" s="14"/>
      <c r="C48" s="66" t="s">
        <v>36</v>
      </c>
      <c r="D48" s="54">
        <v>5000</v>
      </c>
      <c r="E48" s="55"/>
      <c r="F48" s="54">
        <v>4000</v>
      </c>
      <c r="G48" s="55"/>
      <c r="H48" s="54">
        <v>3000</v>
      </c>
      <c r="I48" s="56"/>
      <c r="J48" s="146">
        <f t="shared" ref="J48:J53" si="4">D48-F48</f>
        <v>1000</v>
      </c>
      <c r="K48" s="34"/>
    </row>
    <row r="49" spans="1:11">
      <c r="A49" s="137"/>
      <c r="B49" s="14"/>
      <c r="C49" s="66" t="s">
        <v>37</v>
      </c>
      <c r="D49" s="54">
        <v>0</v>
      </c>
      <c r="E49" s="55"/>
      <c r="F49" s="54">
        <v>5000</v>
      </c>
      <c r="G49" s="55"/>
      <c r="H49" s="54">
        <v>4000</v>
      </c>
      <c r="I49" s="56"/>
      <c r="J49" s="146">
        <f t="shared" si="4"/>
        <v>-5000</v>
      </c>
      <c r="K49" s="34"/>
    </row>
    <row r="50" spans="1:11">
      <c r="A50" s="138" t="s">
        <v>86</v>
      </c>
      <c r="B50" s="14"/>
      <c r="C50" s="66" t="s">
        <v>77</v>
      </c>
      <c r="D50" s="54">
        <v>6000</v>
      </c>
      <c r="E50" s="55"/>
      <c r="F50" s="54">
        <v>2500</v>
      </c>
      <c r="G50" s="55"/>
      <c r="H50" s="54">
        <v>2500</v>
      </c>
      <c r="I50" s="56"/>
      <c r="J50" s="146">
        <f t="shared" si="4"/>
        <v>3500</v>
      </c>
      <c r="K50" s="34"/>
    </row>
    <row r="51" spans="1:11">
      <c r="A51" s="137" t="s">
        <v>29</v>
      </c>
      <c r="B51" s="14"/>
      <c r="C51" s="66" t="s">
        <v>29</v>
      </c>
      <c r="D51" s="54">
        <v>2000</v>
      </c>
      <c r="E51" s="55"/>
      <c r="F51" s="54">
        <v>2000</v>
      </c>
      <c r="G51" s="55"/>
      <c r="H51" s="54">
        <v>1500</v>
      </c>
      <c r="I51" s="56"/>
      <c r="J51" s="146">
        <f t="shared" si="4"/>
        <v>0</v>
      </c>
      <c r="K51" s="34"/>
    </row>
    <row r="52" spans="1:11">
      <c r="A52" s="137" t="s">
        <v>39</v>
      </c>
      <c r="B52" s="14"/>
      <c r="C52" s="66" t="s">
        <v>39</v>
      </c>
      <c r="D52" s="54">
        <v>1500</v>
      </c>
      <c r="E52" s="55"/>
      <c r="F52" s="54">
        <v>1500</v>
      </c>
      <c r="G52" s="55"/>
      <c r="H52" s="54">
        <v>1500</v>
      </c>
      <c r="I52" s="56"/>
      <c r="J52" s="146">
        <f t="shared" si="4"/>
        <v>0</v>
      </c>
      <c r="K52" s="34"/>
    </row>
    <row r="53" spans="1:11">
      <c r="A53" s="137" t="s">
        <v>87</v>
      </c>
      <c r="B53" s="14"/>
      <c r="C53" s="66"/>
      <c r="D53" s="54">
        <v>1500</v>
      </c>
      <c r="E53" s="55"/>
      <c r="F53" s="54"/>
      <c r="G53" s="55"/>
      <c r="H53" s="54"/>
      <c r="I53" s="56"/>
      <c r="J53" s="146">
        <f t="shared" si="4"/>
        <v>1500</v>
      </c>
      <c r="K53" s="34"/>
    </row>
    <row r="54" spans="1:11" s="2" customFormat="1">
      <c r="A54" s="140" t="s">
        <v>40</v>
      </c>
      <c r="B54" s="25">
        <v>10</v>
      </c>
      <c r="C54" s="71" t="s">
        <v>40</v>
      </c>
      <c r="D54" s="72"/>
      <c r="E54" s="52">
        <f>SUM(D55:D57)</f>
        <v>6500</v>
      </c>
      <c r="F54" s="72"/>
      <c r="G54" s="52">
        <f>SUM(F55:F57)</f>
        <v>7200</v>
      </c>
      <c r="H54" s="72"/>
      <c r="I54" s="52">
        <f>SUM(H55:H57)</f>
        <v>6200</v>
      </c>
      <c r="J54" s="145">
        <f>E54-G54</f>
        <v>-700</v>
      </c>
      <c r="K54" s="19"/>
    </row>
    <row r="55" spans="1:11">
      <c r="A55" s="130" t="s">
        <v>38</v>
      </c>
      <c r="B55" s="14"/>
      <c r="C55" s="53" t="s">
        <v>38</v>
      </c>
      <c r="D55" s="54">
        <v>2500</v>
      </c>
      <c r="E55" s="55"/>
      <c r="F55" s="54">
        <v>2400</v>
      </c>
      <c r="G55" s="55"/>
      <c r="H55" s="54">
        <v>2400</v>
      </c>
      <c r="I55" s="56"/>
      <c r="J55" s="146">
        <f t="shared" ref="J55:J57" si="5">D55-F55</f>
        <v>100</v>
      </c>
      <c r="K55" s="34"/>
    </row>
    <row r="56" spans="1:11">
      <c r="A56" s="141" t="s">
        <v>41</v>
      </c>
      <c r="B56" s="14"/>
      <c r="C56" s="73" t="s">
        <v>41</v>
      </c>
      <c r="D56" s="54">
        <v>3000</v>
      </c>
      <c r="E56" s="74"/>
      <c r="F56" s="54">
        <v>3500</v>
      </c>
      <c r="G56" s="74"/>
      <c r="H56" s="54">
        <v>3500</v>
      </c>
      <c r="I56" s="75"/>
      <c r="J56" s="146">
        <f t="shared" si="5"/>
        <v>-500</v>
      </c>
      <c r="K56" s="34"/>
    </row>
    <row r="57" spans="1:11">
      <c r="A57" s="141" t="s">
        <v>29</v>
      </c>
      <c r="B57" s="14"/>
      <c r="C57" s="73" t="s">
        <v>29</v>
      </c>
      <c r="D57" s="54">
        <v>1000</v>
      </c>
      <c r="E57" s="74"/>
      <c r="F57" s="54">
        <v>1300</v>
      </c>
      <c r="G57" s="74"/>
      <c r="H57" s="54">
        <v>300</v>
      </c>
      <c r="I57" s="75"/>
      <c r="J57" s="146">
        <f t="shared" si="5"/>
        <v>-300</v>
      </c>
      <c r="K57" s="34"/>
    </row>
    <row r="58" spans="1:11" s="2" customFormat="1">
      <c r="A58" s="140" t="s">
        <v>42</v>
      </c>
      <c r="B58" s="25">
        <v>11</v>
      </c>
      <c r="C58" s="71" t="s">
        <v>42</v>
      </c>
      <c r="D58" s="72"/>
      <c r="E58" s="52">
        <f>SUM(D59:D61)</f>
        <v>1300</v>
      </c>
      <c r="F58" s="72"/>
      <c r="G58" s="52">
        <f>SUM(F59:F61)</f>
        <v>2000</v>
      </c>
      <c r="H58" s="72"/>
      <c r="I58" s="52">
        <f>SUM(H59:H61)</f>
        <v>2200</v>
      </c>
      <c r="J58" s="145">
        <f>E58-G58</f>
        <v>-700</v>
      </c>
      <c r="K58" s="34"/>
    </row>
    <row r="59" spans="1:11">
      <c r="A59" s="134" t="s">
        <v>88</v>
      </c>
      <c r="B59" s="14"/>
      <c r="C59" s="73" t="s">
        <v>43</v>
      </c>
      <c r="D59" s="76">
        <v>1100</v>
      </c>
      <c r="E59" s="74"/>
      <c r="F59" s="76">
        <v>1000</v>
      </c>
      <c r="G59" s="74"/>
      <c r="H59" s="76">
        <v>1000</v>
      </c>
      <c r="I59" s="75"/>
      <c r="J59" s="146">
        <f t="shared" ref="J59:J61" si="6">D59-F59</f>
        <v>100</v>
      </c>
      <c r="K59" s="34"/>
    </row>
    <row r="60" spans="1:11">
      <c r="A60" s="128" t="s">
        <v>82</v>
      </c>
      <c r="B60" s="14"/>
      <c r="C60" s="53" t="s">
        <v>34</v>
      </c>
      <c r="D60" s="76">
        <v>0</v>
      </c>
      <c r="E60" s="55"/>
      <c r="F60" s="76">
        <v>500</v>
      </c>
      <c r="G60" s="55"/>
      <c r="H60" s="76">
        <v>500</v>
      </c>
      <c r="I60" s="56"/>
      <c r="J60" s="146">
        <f t="shared" si="6"/>
        <v>-500</v>
      </c>
      <c r="K60" s="34"/>
    </row>
    <row r="61" spans="1:11">
      <c r="A61" s="128" t="s">
        <v>89</v>
      </c>
      <c r="B61" s="14"/>
      <c r="C61" s="53" t="s">
        <v>44</v>
      </c>
      <c r="D61" s="76">
        <v>200</v>
      </c>
      <c r="E61" s="55"/>
      <c r="F61" s="76">
        <v>500</v>
      </c>
      <c r="G61" s="55"/>
      <c r="H61" s="76">
        <v>700</v>
      </c>
      <c r="I61" s="56"/>
      <c r="J61" s="146">
        <f t="shared" si="6"/>
        <v>-300</v>
      </c>
      <c r="K61" s="34"/>
    </row>
    <row r="62" spans="1:11" s="2" customFormat="1">
      <c r="A62" s="128" t="s">
        <v>82</v>
      </c>
      <c r="B62" s="25">
        <v>12</v>
      </c>
      <c r="C62" s="51" t="s">
        <v>45</v>
      </c>
      <c r="D62" s="59"/>
      <c r="E62" s="52">
        <f>SUM(D63:D67)</f>
        <v>0</v>
      </c>
      <c r="F62" s="59"/>
      <c r="G62" s="52">
        <f>SUM(F63:F67)</f>
        <v>5500</v>
      </c>
      <c r="H62" s="59"/>
      <c r="I62" s="52">
        <f>SUM(H63:H67)</f>
        <v>7000</v>
      </c>
      <c r="J62" s="30"/>
      <c r="K62" s="34"/>
    </row>
    <row r="63" spans="1:11">
      <c r="A63" s="128" t="s">
        <v>82</v>
      </c>
      <c r="B63" s="14"/>
      <c r="C63" s="53" t="s">
        <v>46</v>
      </c>
      <c r="D63" s="131" t="s">
        <v>83</v>
      </c>
      <c r="E63" s="55"/>
      <c r="F63" s="54">
        <v>1000</v>
      </c>
      <c r="G63" s="55"/>
      <c r="H63" s="54">
        <v>1000</v>
      </c>
      <c r="I63" s="56"/>
      <c r="K63" s="34"/>
    </row>
    <row r="64" spans="1:11">
      <c r="A64" s="128" t="s">
        <v>82</v>
      </c>
      <c r="B64" s="14"/>
      <c r="C64" s="53" t="s">
        <v>47</v>
      </c>
      <c r="D64" s="131" t="s">
        <v>83</v>
      </c>
      <c r="E64" s="55"/>
      <c r="F64" s="54">
        <v>4000</v>
      </c>
      <c r="G64" s="55"/>
      <c r="H64" s="54">
        <v>4000</v>
      </c>
      <c r="I64" s="56"/>
      <c r="K64" s="34"/>
    </row>
    <row r="65" spans="1:12">
      <c r="A65" s="128" t="s">
        <v>82</v>
      </c>
      <c r="B65" s="14"/>
      <c r="C65" s="53" t="s">
        <v>23</v>
      </c>
      <c r="D65" s="131" t="s">
        <v>83</v>
      </c>
      <c r="E65" s="55"/>
      <c r="F65" s="54">
        <v>0</v>
      </c>
      <c r="G65" s="55"/>
      <c r="H65" s="54">
        <v>1000</v>
      </c>
      <c r="I65" s="56"/>
      <c r="K65" s="34"/>
    </row>
    <row r="66" spans="1:12">
      <c r="A66" s="128" t="s">
        <v>82</v>
      </c>
      <c r="B66" s="14"/>
      <c r="C66" s="53" t="s">
        <v>48</v>
      </c>
      <c r="D66" s="131" t="s">
        <v>83</v>
      </c>
      <c r="E66" s="55"/>
      <c r="F66" s="54">
        <v>0</v>
      </c>
      <c r="G66" s="55"/>
      <c r="H66" s="54">
        <v>500</v>
      </c>
      <c r="I66" s="56"/>
      <c r="K66" s="34"/>
    </row>
    <row r="67" spans="1:12">
      <c r="A67" s="128" t="s">
        <v>82</v>
      </c>
      <c r="B67" s="14"/>
      <c r="C67" s="53" t="s">
        <v>49</v>
      </c>
      <c r="D67" s="131" t="s">
        <v>83</v>
      </c>
      <c r="E67" s="55"/>
      <c r="F67" s="54">
        <v>500</v>
      </c>
      <c r="G67" s="55"/>
      <c r="H67" s="54">
        <v>500</v>
      </c>
      <c r="I67" s="56"/>
      <c r="K67" s="34"/>
    </row>
    <row r="68" spans="1:12" s="2" customFormat="1">
      <c r="A68" s="128" t="s">
        <v>82</v>
      </c>
      <c r="B68" s="25">
        <v>13</v>
      </c>
      <c r="C68" s="51" t="s">
        <v>50</v>
      </c>
      <c r="D68" s="59"/>
      <c r="E68" s="52">
        <f>SUM(D69:D70)</f>
        <v>0</v>
      </c>
      <c r="F68" s="59"/>
      <c r="G68" s="52">
        <f>SUM(F69:F70)</f>
        <v>900</v>
      </c>
      <c r="H68" s="59"/>
      <c r="I68" s="52">
        <f>SUM(H69:H70)</f>
        <v>900</v>
      </c>
      <c r="J68" s="30"/>
      <c r="K68" s="34"/>
    </row>
    <row r="69" spans="1:12">
      <c r="A69" s="128" t="s">
        <v>82</v>
      </c>
      <c r="B69" s="14"/>
      <c r="C69" s="53" t="s">
        <v>51</v>
      </c>
      <c r="D69" s="131" t="s">
        <v>83</v>
      </c>
      <c r="E69" s="55"/>
      <c r="F69" s="54">
        <v>100</v>
      </c>
      <c r="G69" s="55"/>
      <c r="H69" s="54">
        <v>100</v>
      </c>
      <c r="I69" s="56"/>
      <c r="K69" s="34"/>
      <c r="L69" s="77"/>
    </row>
    <row r="70" spans="1:12">
      <c r="A70" s="128" t="s">
        <v>82</v>
      </c>
      <c r="B70" s="14"/>
      <c r="C70" s="53" t="s">
        <v>52</v>
      </c>
      <c r="D70" s="131" t="s">
        <v>83</v>
      </c>
      <c r="E70" s="55"/>
      <c r="F70" s="54">
        <v>800</v>
      </c>
      <c r="G70" s="55"/>
      <c r="H70" s="54">
        <v>800</v>
      </c>
      <c r="I70" s="56"/>
      <c r="K70" s="34"/>
      <c r="L70" s="77"/>
    </row>
    <row r="71" spans="1:12" s="2" customFormat="1">
      <c r="A71" s="142" t="s">
        <v>53</v>
      </c>
      <c r="B71" s="25">
        <v>14</v>
      </c>
      <c r="C71" s="78" t="s">
        <v>53</v>
      </c>
      <c r="D71" s="59"/>
      <c r="E71" s="52">
        <f>SUM(D72:D76)</f>
        <v>12800</v>
      </c>
      <c r="F71" s="59"/>
      <c r="G71" s="52">
        <f>SUM(F72:F76)</f>
        <v>6450</v>
      </c>
      <c r="H71" s="59"/>
      <c r="I71" s="52">
        <f>SUM(H72:H76)</f>
        <v>5550</v>
      </c>
      <c r="J71" s="145">
        <f>E71-G71</f>
        <v>6350</v>
      </c>
      <c r="K71" s="19"/>
      <c r="L71" s="79"/>
    </row>
    <row r="72" spans="1:12">
      <c r="A72" s="137" t="s">
        <v>29</v>
      </c>
      <c r="B72" s="14"/>
      <c r="C72" s="66" t="s">
        <v>29</v>
      </c>
      <c r="D72" s="54">
        <v>1500</v>
      </c>
      <c r="E72" s="55"/>
      <c r="F72" s="54">
        <v>0</v>
      </c>
      <c r="G72" s="55"/>
      <c r="H72" s="54">
        <v>300</v>
      </c>
      <c r="I72" s="56"/>
      <c r="J72" s="146">
        <f t="shared" ref="J72:J76" si="7">D72-F72</f>
        <v>1500</v>
      </c>
      <c r="K72" s="34"/>
      <c r="L72" s="77"/>
    </row>
    <row r="73" spans="1:12">
      <c r="A73" s="138" t="s">
        <v>90</v>
      </c>
      <c r="B73" s="14"/>
      <c r="C73" s="66" t="s">
        <v>35</v>
      </c>
      <c r="D73" s="54">
        <v>4000</v>
      </c>
      <c r="E73" s="55"/>
      <c r="F73" s="54">
        <v>3000</v>
      </c>
      <c r="G73" s="55"/>
      <c r="H73" s="54">
        <v>2000</v>
      </c>
      <c r="I73" s="56"/>
      <c r="J73" s="146">
        <f t="shared" si="7"/>
        <v>1000</v>
      </c>
      <c r="K73" s="34"/>
      <c r="L73" s="77"/>
    </row>
    <row r="74" spans="1:12">
      <c r="A74" s="137" t="s">
        <v>34</v>
      </c>
      <c r="B74" s="14"/>
      <c r="C74" s="66" t="s">
        <v>34</v>
      </c>
      <c r="D74" s="54">
        <v>300</v>
      </c>
      <c r="E74" s="55"/>
      <c r="F74" s="54">
        <v>200</v>
      </c>
      <c r="G74" s="55"/>
      <c r="H74" s="54">
        <v>250</v>
      </c>
      <c r="I74" s="56"/>
      <c r="J74" s="146">
        <f t="shared" si="7"/>
        <v>100</v>
      </c>
      <c r="K74" s="34"/>
      <c r="L74" s="77"/>
    </row>
    <row r="75" spans="1:12">
      <c r="A75" s="137" t="s">
        <v>54</v>
      </c>
      <c r="B75" s="14"/>
      <c r="C75" s="66" t="s">
        <v>54</v>
      </c>
      <c r="D75" s="54">
        <v>2000</v>
      </c>
      <c r="E75" s="55"/>
      <c r="F75" s="54">
        <v>750</v>
      </c>
      <c r="G75" s="55"/>
      <c r="H75" s="54">
        <v>500</v>
      </c>
      <c r="I75" s="56"/>
      <c r="J75" s="146">
        <f t="shared" si="7"/>
        <v>1250</v>
      </c>
      <c r="K75" s="34"/>
      <c r="L75" s="77"/>
    </row>
    <row r="76" spans="1:12">
      <c r="A76" s="143" t="s">
        <v>55</v>
      </c>
      <c r="B76" s="14"/>
      <c r="C76" s="66" t="s">
        <v>55</v>
      </c>
      <c r="D76" s="54">
        <v>5000</v>
      </c>
      <c r="E76" s="55"/>
      <c r="F76" s="54">
        <v>2500</v>
      </c>
      <c r="G76" s="55"/>
      <c r="H76" s="54">
        <v>2500</v>
      </c>
      <c r="I76" s="56"/>
      <c r="J76" s="146">
        <f t="shared" si="7"/>
        <v>2500</v>
      </c>
      <c r="K76" s="34"/>
      <c r="L76" s="77"/>
    </row>
    <row r="77" spans="1:12" s="2" customFormat="1">
      <c r="A77" s="128" t="s">
        <v>82</v>
      </c>
      <c r="B77" s="25">
        <v>15</v>
      </c>
      <c r="C77" s="60" t="s">
        <v>56</v>
      </c>
      <c r="D77" s="61"/>
      <c r="E77" s="80" t="str">
        <f>D78</f>
        <v>moved</v>
      </c>
      <c r="F77" s="61"/>
      <c r="G77" s="80">
        <f>F78</f>
        <v>600</v>
      </c>
      <c r="H77" s="61"/>
      <c r="I77" s="81">
        <v>600</v>
      </c>
      <c r="J77" s="30"/>
      <c r="K77" s="19"/>
      <c r="L77" s="79"/>
    </row>
    <row r="78" spans="1:12">
      <c r="A78" s="128" t="s">
        <v>82</v>
      </c>
      <c r="B78" s="14"/>
      <c r="C78" s="73" t="s">
        <v>57</v>
      </c>
      <c r="D78" s="131" t="s">
        <v>83</v>
      </c>
      <c r="E78" s="74"/>
      <c r="F78" s="54">
        <v>600</v>
      </c>
      <c r="G78" s="74"/>
      <c r="H78" s="54">
        <v>600</v>
      </c>
      <c r="I78" s="75"/>
      <c r="L78" s="77"/>
    </row>
    <row r="79" spans="1:12" s="2" customFormat="1">
      <c r="A79" s="135" t="s">
        <v>58</v>
      </c>
      <c r="B79" s="25">
        <v>16</v>
      </c>
      <c r="C79" s="60" t="s">
        <v>58</v>
      </c>
      <c r="D79" s="61"/>
      <c r="E79" s="80">
        <v>52000</v>
      </c>
      <c r="F79" s="61"/>
      <c r="G79" s="80">
        <v>52000</v>
      </c>
      <c r="H79" s="61"/>
      <c r="I79" s="81">
        <v>52000</v>
      </c>
      <c r="J79" s="145"/>
      <c r="K79" s="19"/>
      <c r="L79" s="79"/>
    </row>
    <row r="80" spans="1:12">
      <c r="B80" s="14"/>
      <c r="C80" s="53"/>
      <c r="D80" s="54"/>
      <c r="E80" s="55"/>
      <c r="F80" s="54"/>
      <c r="G80" s="55"/>
      <c r="H80" s="54"/>
      <c r="I80" s="56"/>
      <c r="L80" s="77"/>
    </row>
    <row r="81" spans="1:14" s="2" customFormat="1">
      <c r="A81" s="128" t="s">
        <v>82</v>
      </c>
      <c r="B81" s="36">
        <v>17</v>
      </c>
      <c r="C81" s="37" t="s">
        <v>59</v>
      </c>
      <c r="D81" s="38"/>
      <c r="E81" s="82">
        <f>SUM(E14:E80)</f>
        <v>132100</v>
      </c>
      <c r="F81" s="38"/>
      <c r="G81" s="82">
        <f>SUM(G14:G80)</f>
        <v>126950</v>
      </c>
      <c r="H81" s="38"/>
      <c r="I81" s="82">
        <f>SUM(I14:I80)</f>
        <v>126150</v>
      </c>
      <c r="J81" s="30"/>
      <c r="K81" s="19"/>
      <c r="L81" s="79"/>
    </row>
    <row r="82" spans="1:14">
      <c r="B82" s="14"/>
      <c r="C82" s="35"/>
      <c r="D82" s="31"/>
      <c r="E82" s="28"/>
      <c r="F82" s="31"/>
      <c r="G82" s="28"/>
      <c r="H82" s="31"/>
      <c r="I82" s="29"/>
      <c r="K82" s="34"/>
      <c r="L82" s="77"/>
    </row>
    <row r="83" spans="1:14" s="2" customFormat="1">
      <c r="A83" s="128" t="s">
        <v>82</v>
      </c>
      <c r="B83" s="83">
        <v>18</v>
      </c>
      <c r="C83" s="9" t="s">
        <v>60</v>
      </c>
      <c r="D83" s="84"/>
      <c r="E83" s="82">
        <v>0</v>
      </c>
      <c r="F83" s="84"/>
      <c r="G83" s="82">
        <v>0</v>
      </c>
      <c r="H83" s="84"/>
      <c r="I83" s="85">
        <v>0</v>
      </c>
      <c r="J83" s="30"/>
      <c r="K83" s="19"/>
      <c r="L83" s="79"/>
    </row>
    <row r="84" spans="1:14">
      <c r="B84" s="86"/>
      <c r="C84" s="6"/>
      <c r="D84" s="87"/>
      <c r="E84" s="82"/>
      <c r="F84" s="87"/>
      <c r="G84" s="82"/>
      <c r="H84" s="87"/>
      <c r="I84" s="85"/>
      <c r="L84" s="77"/>
    </row>
    <row r="85" spans="1:14" s="2" customFormat="1">
      <c r="A85" s="9" t="s">
        <v>61</v>
      </c>
      <c r="B85" s="88">
        <v>19</v>
      </c>
      <c r="C85" s="9" t="s">
        <v>61</v>
      </c>
      <c r="D85" s="84"/>
      <c r="E85" s="82">
        <f>SUM(E81,E83)</f>
        <v>132100</v>
      </c>
      <c r="F85" s="84"/>
      <c r="G85" s="82">
        <f>SUM(G81,G83)</f>
        <v>126950</v>
      </c>
      <c r="H85" s="84"/>
      <c r="I85" s="82">
        <f>SUM(I81,I83)</f>
        <v>126150</v>
      </c>
      <c r="J85" s="145">
        <f>E85-G85</f>
        <v>5150</v>
      </c>
      <c r="K85" s="19"/>
      <c r="L85" s="79"/>
    </row>
    <row r="86" spans="1:14">
      <c r="B86" s="88"/>
      <c r="C86" s="9"/>
      <c r="D86" s="84"/>
      <c r="E86" s="82"/>
      <c r="F86" s="84"/>
      <c r="G86" s="82"/>
      <c r="H86" s="84"/>
      <c r="I86" s="85"/>
      <c r="L86" s="77"/>
    </row>
    <row r="87" spans="1:14" s="2" customFormat="1">
      <c r="A87" s="89" t="s">
        <v>62</v>
      </c>
      <c r="B87" s="36">
        <v>20</v>
      </c>
      <c r="C87" s="89" t="s">
        <v>62</v>
      </c>
      <c r="D87" s="38"/>
      <c r="E87" s="90">
        <f>E12-E85</f>
        <v>-28100</v>
      </c>
      <c r="F87" s="38"/>
      <c r="G87" s="90">
        <f>G12-G85</f>
        <v>-22950</v>
      </c>
      <c r="H87" s="38"/>
      <c r="I87" s="90">
        <f>I12-I85</f>
        <v>-22150</v>
      </c>
      <c r="J87" s="145">
        <f>E87-G87</f>
        <v>-5150</v>
      </c>
      <c r="K87" s="19"/>
      <c r="L87" s="79"/>
    </row>
    <row r="88" spans="1:14" ht="15.75" thickBot="1">
      <c r="B88" s="86"/>
      <c r="C88" s="6"/>
      <c r="D88" s="6"/>
      <c r="E88" s="6"/>
      <c r="F88" s="87"/>
      <c r="G88" s="82"/>
      <c r="H88" s="87"/>
      <c r="I88" s="85"/>
      <c r="K88" s="34"/>
      <c r="L88" s="77"/>
    </row>
    <row r="89" spans="1:14">
      <c r="B89" s="91"/>
      <c r="C89" s="92" t="s">
        <v>63</v>
      </c>
      <c r="D89" s="92"/>
      <c r="E89" s="92"/>
      <c r="F89" s="93"/>
      <c r="G89" s="94"/>
      <c r="H89" s="93"/>
      <c r="I89" s="95"/>
      <c r="K89" s="34"/>
      <c r="L89" s="77"/>
    </row>
    <row r="90" spans="1:14">
      <c r="B90" s="86"/>
      <c r="C90" s="96"/>
      <c r="D90" s="96"/>
      <c r="E90" s="96"/>
      <c r="F90" s="87"/>
      <c r="G90" s="97"/>
      <c r="H90" s="87"/>
      <c r="I90" s="98"/>
      <c r="K90" s="34"/>
      <c r="L90" s="77"/>
    </row>
    <row r="91" spans="1:14" s="2" customFormat="1">
      <c r="B91" s="88">
        <v>21</v>
      </c>
      <c r="C91" s="99" t="s">
        <v>64</v>
      </c>
      <c r="D91" s="99"/>
      <c r="E91" s="82">
        <f>SUM(D92:D93)</f>
        <v>127122</v>
      </c>
      <c r="F91" s="84"/>
      <c r="G91" s="82">
        <f>SUM(F92:F93)</f>
        <v>122774</v>
      </c>
      <c r="H91" s="84"/>
      <c r="I91" s="82">
        <f>SUM(H92:H93)</f>
        <v>102357</v>
      </c>
      <c r="J91" s="145">
        <f>E91-G91</f>
        <v>4348</v>
      </c>
      <c r="K91" s="19"/>
      <c r="L91" s="79"/>
    </row>
    <row r="92" spans="1:14">
      <c r="B92" s="86"/>
      <c r="C92" s="100" t="s">
        <v>65</v>
      </c>
      <c r="D92" s="144">
        <v>31622</v>
      </c>
      <c r="E92" s="100"/>
      <c r="F92" s="101">
        <v>27774</v>
      </c>
      <c r="G92" s="13"/>
      <c r="H92" s="101">
        <v>9857</v>
      </c>
      <c r="I92" s="102"/>
      <c r="J92" s="146">
        <f t="shared" ref="J92:J93" si="8">D92-F92</f>
        <v>3848</v>
      </c>
      <c r="K92" s="34"/>
      <c r="L92" s="77"/>
    </row>
    <row r="93" spans="1:14">
      <c r="B93" s="86"/>
      <c r="C93" s="100" t="s">
        <v>66</v>
      </c>
      <c r="D93" s="144">
        <v>95500</v>
      </c>
      <c r="E93" s="100"/>
      <c r="F93" s="101">
        <v>95000</v>
      </c>
      <c r="G93" s="13"/>
      <c r="H93" s="101">
        <v>92500</v>
      </c>
      <c r="I93" s="102"/>
      <c r="J93" s="146">
        <f t="shared" si="8"/>
        <v>500</v>
      </c>
      <c r="K93" s="34"/>
      <c r="L93" s="77"/>
    </row>
    <row r="94" spans="1:14">
      <c r="B94" s="86"/>
      <c r="C94" s="96"/>
      <c r="D94" s="96"/>
      <c r="E94" s="96"/>
      <c r="F94" s="87"/>
      <c r="G94" s="97"/>
      <c r="H94" s="87"/>
      <c r="I94" s="98"/>
      <c r="K94" s="34"/>
      <c r="L94" s="103"/>
    </row>
    <row r="95" spans="1:14" s="2" customFormat="1">
      <c r="B95" s="88">
        <v>22</v>
      </c>
      <c r="C95" s="99" t="s">
        <v>67</v>
      </c>
      <c r="D95" s="99"/>
      <c r="E95" s="85">
        <f>SUM(D96:D100)</f>
        <v>99220</v>
      </c>
      <c r="F95" s="84"/>
      <c r="G95" s="85">
        <f>SUM(F96:F100)</f>
        <v>97560</v>
      </c>
      <c r="H95" s="84"/>
      <c r="I95" s="85">
        <f>SUM(H96:H99)</f>
        <v>87185</v>
      </c>
      <c r="J95" s="145">
        <f>E95-G95</f>
        <v>1660</v>
      </c>
      <c r="K95" s="19"/>
    </row>
    <row r="96" spans="1:14">
      <c r="B96" s="86"/>
      <c r="C96" s="100" t="s">
        <v>68</v>
      </c>
      <c r="D96" s="144">
        <v>63650</v>
      </c>
      <c r="E96" s="100"/>
      <c r="F96" s="101">
        <v>68650</v>
      </c>
      <c r="G96" s="13"/>
      <c r="H96" s="101">
        <v>75750</v>
      </c>
      <c r="I96" s="102"/>
      <c r="J96" s="146">
        <f t="shared" ref="J96:J100" si="9">D96-F96</f>
        <v>-5000</v>
      </c>
      <c r="K96" s="34"/>
      <c r="N96" s="104"/>
    </row>
    <row r="97" spans="2:14">
      <c r="B97" s="86"/>
      <c r="C97" s="100" t="s">
        <v>69</v>
      </c>
      <c r="D97" s="144">
        <v>15195</v>
      </c>
      <c r="E97" s="100"/>
      <c r="F97" s="101">
        <v>14215</v>
      </c>
      <c r="G97" s="13"/>
      <c r="H97" s="101">
        <v>11915</v>
      </c>
      <c r="I97" s="102"/>
      <c r="J97" s="146">
        <f t="shared" si="9"/>
        <v>980</v>
      </c>
      <c r="K97" s="34"/>
      <c r="N97" s="104"/>
    </row>
    <row r="98" spans="2:14">
      <c r="B98" s="86"/>
      <c r="C98" s="100" t="s">
        <v>70</v>
      </c>
      <c r="D98" s="144">
        <v>3670</v>
      </c>
      <c r="E98" s="100"/>
      <c r="F98" s="101">
        <v>-2330</v>
      </c>
      <c r="G98" s="13"/>
      <c r="H98" s="101">
        <v>-1330</v>
      </c>
      <c r="I98" s="102"/>
      <c r="J98" s="146">
        <f t="shared" si="9"/>
        <v>6000</v>
      </c>
      <c r="K98" s="34"/>
      <c r="M98" s="104"/>
      <c r="N98" s="104"/>
    </row>
    <row r="99" spans="2:14">
      <c r="B99" s="86"/>
      <c r="C99" s="100" t="s">
        <v>71</v>
      </c>
      <c r="D99" s="100">
        <v>850</v>
      </c>
      <c r="E99" s="100"/>
      <c r="F99" s="101">
        <v>850</v>
      </c>
      <c r="G99" s="13"/>
      <c r="H99" s="101">
        <v>850</v>
      </c>
      <c r="I99" s="102"/>
      <c r="J99" s="146">
        <f t="shared" si="9"/>
        <v>0</v>
      </c>
      <c r="K99" s="34"/>
      <c r="M99" s="104"/>
      <c r="N99" s="104"/>
    </row>
    <row r="100" spans="2:14">
      <c r="B100" s="86"/>
      <c r="C100" s="100" t="s">
        <v>72</v>
      </c>
      <c r="D100" s="144">
        <v>15855</v>
      </c>
      <c r="E100" s="100"/>
      <c r="F100" s="101">
        <v>16175</v>
      </c>
      <c r="G100" s="13"/>
      <c r="H100" s="101">
        <v>0</v>
      </c>
      <c r="I100" s="102"/>
      <c r="J100" s="146">
        <f t="shared" si="9"/>
        <v>-320</v>
      </c>
      <c r="K100" s="34"/>
      <c r="M100" s="104"/>
      <c r="N100" s="104"/>
    </row>
    <row r="101" spans="2:14">
      <c r="B101" s="86"/>
      <c r="C101" s="100"/>
      <c r="D101" s="100"/>
      <c r="E101" s="100"/>
      <c r="F101" s="101"/>
      <c r="G101" s="105"/>
      <c r="H101" s="101"/>
      <c r="I101" s="106"/>
      <c r="K101" s="34"/>
      <c r="M101" s="104"/>
      <c r="N101" s="104"/>
    </row>
    <row r="102" spans="2:14" s="2" customFormat="1" ht="15.75" thickBot="1">
      <c r="B102" s="107">
        <v>23</v>
      </c>
      <c r="C102" s="108" t="s">
        <v>73</v>
      </c>
      <c r="D102" s="108"/>
      <c r="E102" s="110">
        <f>E91-E95</f>
        <v>27902</v>
      </c>
      <c r="F102" s="109"/>
      <c r="G102" s="110">
        <f>G91-G95</f>
        <v>25214</v>
      </c>
      <c r="H102" s="109"/>
      <c r="I102" s="110">
        <f>I91-I95</f>
        <v>15172</v>
      </c>
      <c r="J102" s="145">
        <f>E102-G102</f>
        <v>2688</v>
      </c>
      <c r="K102" s="19"/>
      <c r="M102" s="58"/>
      <c r="N102" s="58"/>
    </row>
    <row r="103" spans="2:14">
      <c r="B103" s="86"/>
      <c r="C103" s="6"/>
      <c r="D103" s="6"/>
      <c r="E103" s="6"/>
      <c r="F103" s="87"/>
      <c r="G103" s="82"/>
      <c r="H103" s="87"/>
      <c r="I103" s="85"/>
      <c r="J103" s="111"/>
      <c r="M103" s="104"/>
      <c r="N103" s="104"/>
    </row>
    <row r="104" spans="2:14" s="2" customFormat="1" ht="15.75" thickBot="1">
      <c r="B104" s="107">
        <v>24</v>
      </c>
      <c r="C104" s="112" t="s">
        <v>74</v>
      </c>
      <c r="D104" s="112"/>
      <c r="E104" s="114">
        <f>E87+E102</f>
        <v>-198</v>
      </c>
      <c r="F104" s="113"/>
      <c r="G104" s="114">
        <f>G87+G102</f>
        <v>2264</v>
      </c>
      <c r="H104" s="113"/>
      <c r="I104" s="114">
        <f>I87+I102</f>
        <v>-6978</v>
      </c>
      <c r="J104" s="145">
        <f>E104-G104</f>
        <v>-2462</v>
      </c>
      <c r="K104" s="19"/>
      <c r="M104" s="115"/>
      <c r="N104" s="58"/>
    </row>
    <row r="105" spans="2:14">
      <c r="B105" s="116"/>
      <c r="C105" s="6"/>
      <c r="D105" s="6"/>
      <c r="E105" s="6"/>
      <c r="F105" s="6"/>
      <c r="G105" s="9"/>
      <c r="H105" s="6"/>
      <c r="I105" s="10"/>
      <c r="M105" s="104"/>
      <c r="N105" s="104"/>
    </row>
    <row r="106" spans="2:14">
      <c r="M106" s="104"/>
      <c r="N106" s="104"/>
    </row>
    <row r="107" spans="2:14">
      <c r="M107" s="104"/>
      <c r="N107" s="104"/>
    </row>
    <row r="108" spans="2:14">
      <c r="M108" s="104"/>
      <c r="N108" s="104"/>
    </row>
    <row r="109" spans="2:14">
      <c r="M109" s="117"/>
      <c r="N109" s="104"/>
    </row>
    <row r="110" spans="2:14">
      <c r="M110" s="104"/>
      <c r="N110" s="104"/>
    </row>
    <row r="111" spans="2:14">
      <c r="M111" s="104"/>
      <c r="N111" s="104"/>
    </row>
    <row r="112" spans="2:14">
      <c r="M112" s="104"/>
      <c r="N112" s="104"/>
    </row>
    <row r="113" spans="3:14">
      <c r="C113" s="118"/>
      <c r="D113" s="118"/>
      <c r="E113" s="118"/>
      <c r="M113" s="104"/>
      <c r="N113" s="104"/>
    </row>
    <row r="114" spans="3:14">
      <c r="C114" s="118"/>
      <c r="D114" s="118"/>
      <c r="E114" s="118"/>
      <c r="M114" s="104"/>
      <c r="N114" s="104"/>
    </row>
    <row r="115" spans="3:14">
      <c r="C115" s="118"/>
      <c r="D115" s="118"/>
      <c r="E115" s="118"/>
      <c r="M115" s="104"/>
      <c r="N115" s="104"/>
    </row>
    <row r="116" spans="3:14">
      <c r="C116" s="118"/>
      <c r="D116" s="118"/>
      <c r="E116" s="118"/>
      <c r="M116" s="104"/>
    </row>
    <row r="117" spans="3:14">
      <c r="C117" s="118"/>
      <c r="D117" s="118"/>
      <c r="E117" s="118"/>
      <c r="M117" s="104"/>
    </row>
    <row r="119" spans="3:14">
      <c r="C119" s="118"/>
      <c r="D119" s="118"/>
      <c r="E119" s="118"/>
    </row>
    <row r="120" spans="3:14">
      <c r="F120" s="2"/>
      <c r="H120" s="2"/>
    </row>
    <row r="249" spans="12:13">
      <c r="M249" s="119"/>
    </row>
    <row r="255" spans="12:13">
      <c r="L255" s="119" t="s">
        <v>75</v>
      </c>
    </row>
  </sheetData>
  <mergeCells count="3">
    <mergeCell ref="F5:G5"/>
    <mergeCell ref="H5:I5"/>
    <mergeCell ref="D5:E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Viand</dc:creator>
  <dc:description/>
  <cp:lastModifiedBy>Florentine Strudwick</cp:lastModifiedBy>
  <cp:revision>18</cp:revision>
  <dcterms:created xsi:type="dcterms:W3CDTF">2021-09-06T18:50:13Z</dcterms:created>
  <dcterms:modified xsi:type="dcterms:W3CDTF">2022-09-13T08:37:45Z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